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MILIA\Downloads\"/>
    </mc:Choice>
  </mc:AlternateContent>
  <bookViews>
    <workbookView xWindow="0" yWindow="0" windowWidth="20490" windowHeight="7650" activeTab="1"/>
  </bookViews>
  <sheets>
    <sheet name="Criterios " sheetId="1" r:id="rId1"/>
    <sheet name="Matriz 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5" l="1"/>
  <c r="Q13" i="5"/>
  <c r="N13" i="5"/>
  <c r="N9" i="5"/>
  <c r="Q8" i="5" l="1"/>
  <c r="R7" i="5"/>
  <c r="S7" i="5" s="1"/>
  <c r="Q7" i="5"/>
  <c r="N16" i="5" l="1"/>
  <c r="Q16" i="5" s="1"/>
  <c r="R16" i="5" s="1"/>
  <c r="S16" i="5" s="1"/>
  <c r="N15" i="5"/>
  <c r="Q15" i="5" s="1"/>
  <c r="R15" i="5" s="1"/>
  <c r="S15" i="5" s="1"/>
  <c r="N14" i="5"/>
  <c r="Q14" i="5" s="1"/>
  <c r="R14" i="5" s="1"/>
  <c r="S14" i="5" s="1"/>
  <c r="R13" i="5"/>
  <c r="S13" i="5" s="1"/>
  <c r="N12" i="5"/>
  <c r="Q12" i="5" s="1"/>
  <c r="R12" i="5" s="1"/>
  <c r="S12" i="5" s="1"/>
  <c r="N11" i="5"/>
  <c r="Q11" i="5" s="1"/>
  <c r="R11" i="5" s="1"/>
  <c r="S11" i="5" s="1"/>
  <c r="N10" i="5"/>
  <c r="Q10" i="5" s="1"/>
  <c r="R10" i="5" s="1"/>
  <c r="S10" i="5" s="1"/>
  <c r="Q9" i="5"/>
  <c r="R9" i="5" s="1"/>
  <c r="S9" i="5" s="1"/>
  <c r="O6" i="5"/>
  <c r="O8" i="5"/>
  <c r="O12" i="5" l="1"/>
  <c r="O14" i="5"/>
  <c r="O15" i="5"/>
  <c r="O16" i="5"/>
  <c r="O10" i="5"/>
  <c r="O13" i="5"/>
  <c r="O11" i="5"/>
  <c r="O9" i="5"/>
  <c r="R8" i="5"/>
  <c r="S8" i="5" s="1"/>
  <c r="Q6" i="5"/>
  <c r="R6" i="5" s="1"/>
  <c r="S6" i="5" s="1"/>
</calcChain>
</file>

<file path=xl/sharedStrings.xml><?xml version="1.0" encoding="utf-8"?>
<sst xmlns="http://schemas.openxmlformats.org/spreadsheetml/2006/main" count="255" uniqueCount="188">
  <si>
    <t>Mediano y largo plazo</t>
  </si>
  <si>
    <t>IV</t>
  </si>
  <si>
    <t>Mediano plazo</t>
  </si>
  <si>
    <t>III</t>
  </si>
  <si>
    <t>Inmediato Corto plazo</t>
  </si>
  <si>
    <t>II</t>
  </si>
  <si>
    <t>Inmediato</t>
  </si>
  <si>
    <t>I</t>
  </si>
  <si>
    <t>SIGNIFICADO</t>
  </si>
  <si>
    <t>NIVEL DE RIESGO</t>
  </si>
  <si>
    <t>ACEPTABILIDAD DEL RIESGO (EJEMPLO)</t>
  </si>
  <si>
    <t>Aceptable, no intervenir salvo que un análisis mas preciso lo justifique</t>
  </si>
  <si>
    <t>Mejorar el control existente</t>
  </si>
  <si>
    <t>No Aceptable o Aceptable con control especifico.</t>
  </si>
  <si>
    <t>No Aceptable</t>
  </si>
  <si>
    <t>PLAN DE ACCIÓN</t>
  </si>
  <si>
    <t>Mantener las medidas de control existentes, pero se debería considerar soluciones o mejoras y se deben hace comprobaciones periódicas para asegurar que el riesgo es aun aceptable</t>
  </si>
  <si>
    <t>Mejorar si es posible. Seria conveniente justificar la intervención y su rentabilidad</t>
  </si>
  <si>
    <t>120 – 40</t>
  </si>
  <si>
    <t>Corregir y adoptar medidas de control de inmediato. Sin embargo suspenda actividades si el nivel de riesgo está por encima o igual a 360</t>
  </si>
  <si>
    <t>500 – 150</t>
  </si>
  <si>
    <t>Situación critica. Suspender actividades hasta que el riesgo este bajo control. Intervención urgente</t>
  </si>
  <si>
    <t>4000 – 600</t>
  </si>
  <si>
    <t>VALOR DE NR</t>
  </si>
  <si>
    <t xml:space="preserve">INTERPRETACIÓN DE NIVEL DE RIESGO </t>
  </si>
  <si>
    <t>NIVEL DE RIESGO (NR) NP*NC</t>
  </si>
  <si>
    <t>Lesiones que no requieren hospitalización</t>
  </si>
  <si>
    <t>Leve (L)</t>
  </si>
  <si>
    <t>Lesiones o enfermedades con incapacidad laboral temporal (ILT)</t>
  </si>
  <si>
    <t>Grave (G)</t>
  </si>
  <si>
    <t>Lesiones o enfermedades graves irreparables (incapacidad permanente parcial o invalidez)</t>
  </si>
  <si>
    <t>Muy grave (MG)</t>
  </si>
  <si>
    <t>Muerte (S)</t>
  </si>
  <si>
    <t>Mortal o Catastrófico (M)</t>
  </si>
  <si>
    <t>DAÑOS PERSONALES</t>
  </si>
  <si>
    <t>NC</t>
  </si>
  <si>
    <t>NIVEL DE CONSECUENCIA</t>
  </si>
  <si>
    <t>NIVEL DE CONSECUENCIA (NC)</t>
  </si>
  <si>
    <t>No es esperable que se materialice el riesgo, aunque puede ser concebible.</t>
  </si>
  <si>
    <t>Situación mejorable con exposición ocasional o esporádica, o situación sin anomalías  destacable con cualquier nivel de exposición.</t>
  </si>
  <si>
    <t>Entre 4 y 2</t>
  </si>
  <si>
    <t>Bajo (B)</t>
  </si>
  <si>
    <t>Es posible que suceda el daño alguna vez</t>
  </si>
  <si>
    <t>Situación deficiente con exposición esporádica, o bien situación mejorable con exposición continuada o frecuente.</t>
  </si>
  <si>
    <t>Entre 8 y 6</t>
  </si>
  <si>
    <t>Medio (M)</t>
  </si>
  <si>
    <t>Situación deficiente con exposición frecuente u ocasiones, o bien situación muy deficiente con exposición ocasional o esporádica. La materialización del riesgo es posible que suceda varias veces en la vida laboral.</t>
  </si>
  <si>
    <t>Entre 20 y 10</t>
  </si>
  <si>
    <t>Alto (A)</t>
  </si>
  <si>
    <t>Normalmente la materialización del riesgo ocurre con frecuencia.</t>
  </si>
  <si>
    <t>Situación deficiente con exposición continua, o muy deficiente con exposición frecuente.</t>
  </si>
  <si>
    <t>Entre 40 y 24</t>
  </si>
  <si>
    <t>Muy Alto (MA)</t>
  </si>
  <si>
    <t>Significado</t>
  </si>
  <si>
    <t>Valor de NP</t>
  </si>
  <si>
    <t xml:space="preserve">Nivel de Probabilidad </t>
  </si>
  <si>
    <t>INTERPRETACIÓN NIVEL DE PROBABILIDAD</t>
  </si>
  <si>
    <t>NIVEL DE PROBABILIDAD (NP) ND*NE</t>
  </si>
  <si>
    <t>La situación de exposición se presenta de manera eventual.</t>
  </si>
  <si>
    <t>Esporádica (EE)</t>
  </si>
  <si>
    <t>La situación de la exposición se presenta alguna vez durante la jornada laboral y por un periodo de tiempo corto</t>
  </si>
  <si>
    <t>Ocasional (EO)</t>
  </si>
  <si>
    <t>La situación de exposición se presenta varias veces durante la jornada laboral por tiempos cortos.</t>
  </si>
  <si>
    <t>Frecuente (EF)</t>
  </si>
  <si>
    <t>La situación de exposición se presenta sin interrupción o varias veces con tiempo prolongado durante la jornada laboral.</t>
  </si>
  <si>
    <t>Continua (EC)</t>
  </si>
  <si>
    <t>Valor de ND</t>
  </si>
  <si>
    <t>Nivel de Deficiencia</t>
  </si>
  <si>
    <t>NIVEL DE EXPOSICIÓN (NE)</t>
  </si>
  <si>
    <t>No se ha detectado consecuencia alguna. O la eficacia del conjunto de medidas preventivas existentes es alta, o ambos. El riesgo esta controlado.</t>
  </si>
  <si>
    <t>No se asigna valor</t>
  </si>
  <si>
    <t>Se han detectado peligros que pueden dar lugar a consecuencias poco significativas o de menor importancia, o la eficacia del conjunto de medidas preventivas existentes es moderada o ambos.</t>
  </si>
  <si>
    <t>Se ha detectado algún peligro que pueden dar lugar a consecuencias significativas o la eficacia del conjunto de medidas preventivas existentes es baja o ambos.</t>
  </si>
  <si>
    <t>Se han detectado peligros que determinan como muy posible la generación de incidentes o consecuencias muy significativas, o la eficacia del conjunto de medidas preventivas existentes respecto al riesgo es nula o no existe, o ambos.</t>
  </si>
  <si>
    <t>NIVEL DE DEFICIENCIA (ND)</t>
  </si>
  <si>
    <t>Ninguno</t>
  </si>
  <si>
    <t>Sismos,vendabal, precipitacion y avalancha</t>
  </si>
  <si>
    <t>SI</t>
  </si>
  <si>
    <t>Jornada de Trabajo (pausas en horario laboral)</t>
  </si>
  <si>
    <t>Equipos / Elementos de protección individual</t>
  </si>
  <si>
    <t>Controles administrativos</t>
  </si>
  <si>
    <t>Controles de ingenieria</t>
  </si>
  <si>
    <t>Sustitución</t>
  </si>
  <si>
    <t>Eliminación</t>
  </si>
  <si>
    <t>Peor consecuencia</t>
  </si>
  <si>
    <t>N° Expuestos</t>
  </si>
  <si>
    <t>Aceptabilidad del riesgo</t>
  </si>
  <si>
    <t>Interpretación del nivel de Riesgo</t>
  </si>
  <si>
    <t>Nivel de riesgo e intervención</t>
  </si>
  <si>
    <t>Nivel de consecuencia (NC)</t>
  </si>
  <si>
    <t>Interpretación del nivel de probabilidad</t>
  </si>
  <si>
    <t>Nivel de probabilidad (NP)</t>
  </si>
  <si>
    <t>Nivel de exposición (NE)</t>
  </si>
  <si>
    <t>Nivel de deficiencia (ND)</t>
  </si>
  <si>
    <t>Individuo</t>
  </si>
  <si>
    <t>Medio</t>
  </si>
  <si>
    <t>Fuente</t>
  </si>
  <si>
    <t>Clasificación</t>
  </si>
  <si>
    <t>Descripción</t>
  </si>
  <si>
    <t>Medidas de Intervención</t>
  </si>
  <si>
    <t>Criterios para establecer controles</t>
  </si>
  <si>
    <t>Valoracion del riesgo</t>
  </si>
  <si>
    <t>Evaluacion del riesgo</t>
  </si>
  <si>
    <t>Controles Existentes</t>
  </si>
  <si>
    <t>Efectos Posibles</t>
  </si>
  <si>
    <t>Peligro</t>
  </si>
  <si>
    <t>Rutinario</t>
  </si>
  <si>
    <t>Tareas</t>
  </si>
  <si>
    <t>Actividad</t>
  </si>
  <si>
    <t>Zona / Lugar</t>
  </si>
  <si>
    <t>Proceso</t>
  </si>
  <si>
    <t>N/A</t>
  </si>
  <si>
    <t>Plan de contingencias de la mano con la alcaldia y concejo municipal de gestión del riesgo, capacitación, entrenamiento en primeros auxilios, estudio de señalización, desarrollo de simulacros</t>
  </si>
  <si>
    <t>PROCESO DE GESTION DE SEGURIDAD Y SALUD EN EL TRABAJO                                                
MATRIZ DE IDENTIFICACIÓN DE PELIGROS, EVALUACIÓN Y VALORACIÓN DE RIESGOS</t>
  </si>
  <si>
    <t>Área de mantenimiento</t>
  </si>
  <si>
    <t>Mantener las instalaciones limpias y organizadas</t>
  </si>
  <si>
    <t xml:space="preserve">Posturas prolongadas </t>
  </si>
  <si>
    <t>Caida de Objetos</t>
  </si>
  <si>
    <t>Golpes, heridas, contuciones, caida de objetos</t>
  </si>
  <si>
    <t>Anclar muebles o estantes a piso o pared y organizar de manera adecuada los elementos</t>
  </si>
  <si>
    <t>Diseño e Implementación de SG-SST, Capacitación en Identificación del Riesgo, autocuidado, diseñar e implementar programa de orden y aseo.</t>
  </si>
  <si>
    <t>NO</t>
  </si>
  <si>
    <t>Trabajo en alturas</t>
  </si>
  <si>
    <t>Equipo de alturas</t>
  </si>
  <si>
    <t>Equipo completo en alturas y escalera certificada</t>
  </si>
  <si>
    <t>Curso en alturas  y examenes medicos de control, usos correcto de los EPP</t>
  </si>
  <si>
    <t>Esfuerzo</t>
  </si>
  <si>
    <t>Gorro o cofia.
Uniforme de dotación (preferiblemente antifluido o impermeable)
Delantal impermeable.
Guantes.
Calzado antideslizante y totalmente cubierto.</t>
  </si>
  <si>
    <t>Gafas de seguridad, Botas de seguridad, Casco,Respirador con filtros para solventes orgánicos</t>
  </si>
  <si>
    <t>Biologico</t>
  </si>
  <si>
    <t xml:space="preserve">CONDOMINIO ENTREPUENTES </t>
  </si>
  <si>
    <t>Área de porteria</t>
  </si>
  <si>
    <t xml:space="preserve">condominio entrepuentes </t>
  </si>
  <si>
    <t xml:space="preserve">velar por la seguridad de los propietarios </t>
  </si>
  <si>
    <t>controlar el acceso de personal, revisar los objetos que ingresan los visitantes,Control permanente de las cámaras y alarmas del sistema de vigilancia electrónica,Recorridos y rondas por las zonas a vigilar,Recepción de correspondencia</t>
  </si>
  <si>
    <t>vigilancia y control (responsable de la seguridad de las instalaciones de el conjunto entrepuentes y de sus residentes)</t>
  </si>
  <si>
    <t xml:space="preserve"> Muerte</t>
  </si>
  <si>
    <t>Diseñar e implementar el SG-SST, Profesiograma de acuerdo al perfil, curso certificado manipulación de alimentos, capacitar al personal para que comunique cualquier condicion insegura,capacitar sobre el riesgo de Evita las prisas y excesos de confianza</t>
  </si>
  <si>
    <t>Dotar al trabajador de guantes para manos, chaqueta termica antifluidos, gafas ,sombrilla, botas punta de acero,linterna,dispositivos de comunicación( radio) armas de inmovilizacion</t>
  </si>
  <si>
    <t xml:space="preserve">condominio entrepuentes  </t>
  </si>
  <si>
    <t>Mantener en excelente condiciones las instalaciones del condominio entrepuentes</t>
  </si>
  <si>
    <t>Plan de contingencias de la mano con laempresa de seguridad ,capacitación, entrenamiento en primeros auxilios, estudio de señalización, desarrollo de simulacros</t>
  </si>
  <si>
    <t xml:space="preserve">guantes, visera, tapabocas, botas punta de acero, casco, </t>
  </si>
  <si>
    <t>area de jardineria</t>
  </si>
  <si>
    <t>condominio entrepuentes</t>
  </si>
  <si>
    <t>Plantar árboles, setos, plantas de jardín y césped. Podar árboles, arbustos y setos, instalar soportes y protección para plantas, y rodar, cortar, airear y cortar el césped.</t>
  </si>
  <si>
    <t>Contacto con microorganismos, bacterias por contacto con tierra y  arrenas con procedencia desconocida</t>
  </si>
  <si>
    <t xml:space="preserve"> Enfermedades infecciosas, alergias, Fatiga, cefalea.</t>
  </si>
  <si>
    <t>Enfermedades   respiratorias ,  enfermedades dermatologicas.</t>
  </si>
  <si>
    <t>Uso de guantes de lbruya, nitrilo o vinilo en el  momento de tener contacto  con tierra o abonos no organicos.</t>
  </si>
  <si>
    <t>encargado de zonas verdes</t>
  </si>
  <si>
    <t>Condicion de la Tarea (como consecuencia de la responsabilidad del mantenimieno de zonas verdes de todas las areas del condominio entrepuente)</t>
  </si>
  <si>
    <t>gafas, guantes , carettas. Botas punta de acero, oberol antifluidos con corbet.</t>
  </si>
  <si>
    <t>MEDIO</t>
  </si>
  <si>
    <t xml:space="preserve">Cansancio, dolor en las extremidades inferiores y superiores, inflamación.picaduras de insectos, y ofidicos </t>
  </si>
  <si>
    <t xml:space="preserve">lumbagia,dorsalgia, hernias discales, escoliosis, cifosis, picadura de insectos, picdura de ofidicos </t>
  </si>
  <si>
    <t>lumbagia,dorsalgia, hernias discales, escoliosis, cifosis , intoxicacion, muerte.</t>
  </si>
  <si>
    <t>riesgo biologico</t>
  </si>
  <si>
    <t>biologico</t>
  </si>
  <si>
    <t xml:space="preserve"> biologico</t>
  </si>
  <si>
    <t xml:space="preserve"> riesgo biologico</t>
  </si>
  <si>
    <t xml:space="preserve"> riesgo  biologico </t>
  </si>
  <si>
    <t xml:space="preserve">  riesgo biolgico</t>
  </si>
  <si>
    <t xml:space="preserve">picadura y mordeduras por insectos , mordedura por ofidicos , intoxicacion </t>
  </si>
  <si>
    <t>necrosis en piel, amputacion de alguna extremidad del cuerpo , muerte</t>
  </si>
  <si>
    <t xml:space="preserve">Fenómenos  naturales riesgo biologico </t>
  </si>
  <si>
    <t>Golpes, heridas, contuciones, aplastamiento, mordedura y picadra de animales, insectos y ofidicos.</t>
  </si>
  <si>
    <t>Golpes, heridas, contuciones, aplastamiento, caida de objetos, ahogamiento, necrosis en ejido cutaneo, amputaciones muerte</t>
  </si>
  <si>
    <t>gafas, careta, guantes, botas, overol chay punta de acero.</t>
  </si>
  <si>
    <t>picadura de ofidicos en las alturas , picadura, intoxicacion.</t>
  </si>
  <si>
    <t>amputacion de extremidades , muerte.</t>
  </si>
  <si>
    <t>Arneses de seguridad simple.
Cinturones. Careta, gafas,guantes , overol chary, botas punta de acero.</t>
  </si>
  <si>
    <t>enfermedades infecciosas, intoxicacion, alergias</t>
  </si>
  <si>
    <t>programa de capacitacion de primeros auxilios, programade capacitaion de riesgos on ofidicos.</t>
  </si>
  <si>
    <t>capacitacion en manjo de residuos, capaitacion en atencion de emergencias, capacitacion en maipulacion de ofidicos.</t>
  </si>
  <si>
    <t>careta, guantes ,botas punta de acero.</t>
  </si>
  <si>
    <t>enfermedades  respiratorias, cardiovasculares y metabolicas</t>
  </si>
  <si>
    <t>alergias, enfermedades respiratorias, enfermedades en el sistema circulatorio.</t>
  </si>
  <si>
    <t>ninguno</t>
  </si>
  <si>
    <t>aumento de la suceptibilidad a enfermedades intestinales, cardiovasculares y metabolicas</t>
  </si>
  <si>
    <t>Diseño e Implementación de SG-SST, Diseñar e Implementar Programa de Riesgo ofidico  y Bienestar acompañado de capacitaciones trimestrales tratando temas de manipulacion de equipos de poda y corte.</t>
  </si>
  <si>
    <t xml:space="preserve"> enfermedades  respiratorias , cardiovasculares y metabolicas, enermedades dermatologicas , muerte</t>
  </si>
  <si>
    <t xml:space="preserve">enfermedades  respiratorias , cardiovasculares y metabolicas, enermedades dermatologicas, muerte </t>
  </si>
  <si>
    <t>parkinson,  cealea, emesis</t>
  </si>
  <si>
    <t>Diseño e Implementación de SG-SST, programa de  induccion y reinduccion sobre riesgosofidicos.</t>
  </si>
  <si>
    <t>Diseño e Implementación de SG-SST, Examenes Medico Ocupacionales de Ingreso, periodicos y egreso, Programa de Riesgo biologico con sustancias nocivas, pausa activas,  capacitacion en manejo de cargas, semana de la salud, 15 minutos de descanso en las horas de la mañana y tarde.</t>
  </si>
  <si>
    <t>Diseño e Implementación de SG-SST, Capacitacion al personal sobre  autocuidado , Riesgo Biologico, l capacitacion de iesgo y capacitacion en manjro de residuo vegetal</t>
  </si>
  <si>
    <t xml:space="preserve">careta, guantes, botas de caucho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</si>
</sst>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545556"/>
      <name val="Arial"/>
      <family val="2"/>
    </font>
    <font>
      <sz val="10"/>
      <color rgb="FFFFFFFF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38393A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1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4">
    <xf numFmtId="0" fontId="0" fillId="0" borderId="0" xfId="0"/>
    <xf numFmtId="0" fontId="3" fillId="2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4" fillId="5" borderId="3" xfId="0" applyFont="1" applyFill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justify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4" fillId="5" borderId="4" xfId="0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justify" vertical="center" wrapText="1" readingOrder="1"/>
    </xf>
    <xf numFmtId="0" fontId="3" fillId="0" borderId="6" xfId="0" applyFont="1" applyBorder="1" applyAlignment="1">
      <alignment horizontal="justify" vertical="center" wrapText="1" readingOrder="1"/>
    </xf>
    <xf numFmtId="0" fontId="6" fillId="0" borderId="4" xfId="0" applyFont="1" applyBorder="1" applyAlignment="1">
      <alignment horizontal="justify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1" fontId="9" fillId="0" borderId="7" xfId="0" applyNumberFormat="1" applyFont="1" applyBorder="1" applyAlignment="1">
      <alignment horizontal="justify" vertical="center" wrapText="1"/>
    </xf>
    <xf numFmtId="1" fontId="10" fillId="0" borderId="7" xfId="0" applyNumberFormat="1" applyFont="1" applyBorder="1" applyAlignment="1">
      <alignment horizontal="justify" vertical="center" textRotation="90" wrapText="1"/>
    </xf>
    <xf numFmtId="0" fontId="11" fillId="0" borderId="7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justify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7" fillId="0" borderId="7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7" borderId="7" xfId="0" applyNumberFormat="1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4" fillId="5" borderId="6" xfId="0" applyFont="1" applyFill="1" applyBorder="1" applyAlignment="1">
      <alignment horizontal="center" vertical="center" wrapText="1" readingOrder="1"/>
    </xf>
    <xf numFmtId="0" fontId="4" fillId="5" borderId="5" xfId="0" applyFont="1" applyFill="1" applyBorder="1" applyAlignment="1">
      <alignment horizontal="center" vertical="center" wrapText="1" readingOrder="1"/>
    </xf>
    <xf numFmtId="0" fontId="4" fillId="5" borderId="2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7" borderId="22" xfId="0" applyFont="1" applyFill="1" applyBorder="1" applyAlignment="1" applyProtection="1">
      <alignment horizontal="center" vertical="center" wrapText="1"/>
      <protection locked="0"/>
    </xf>
    <xf numFmtId="0" fontId="10" fillId="7" borderId="2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right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5" fillId="5" borderId="11" xfId="0" applyFont="1" applyFill="1" applyBorder="1" applyAlignment="1">
      <alignment horizontal="center" vertical="center" textRotation="90" wrapText="1"/>
    </xf>
    <xf numFmtId="0" fontId="15" fillId="5" borderId="13" xfId="0" applyFont="1" applyFill="1" applyBorder="1" applyAlignment="1">
      <alignment horizontal="center" vertical="center" textRotation="90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11" xfId="1"/>
    <cellStyle name="Normal 2 10" xfId="2"/>
  </cellStyles>
  <dxfs count="24">
    <dxf>
      <font>
        <b val="0"/>
        <condense val="0"/>
        <extend val="0"/>
        <sz val="11"/>
        <color indexed="13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13"/>
      </font>
      <fill>
        <patternFill patternType="solid">
          <fgColor indexed="52"/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17</xdr:row>
      <xdr:rowOff>95250</xdr:rowOff>
    </xdr:from>
    <xdr:ext cx="4429125" cy="1619250"/>
    <xdr:pic>
      <xdr:nvPicPr>
        <xdr:cNvPr id="2" name="1 Imagen">
          <a:extLst>
            <a:ext uri="{FF2B5EF4-FFF2-40B4-BE49-F238E27FC236}">
              <a16:creationId xmlns:a16="http://schemas.microsoft.com/office/drawing/2014/main" id="{9C1419EE-A951-4279-8E3B-4AF14A3C5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333750"/>
          <a:ext cx="44291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523875</xdr:colOff>
      <xdr:row>58</xdr:row>
      <xdr:rowOff>9525</xdr:rowOff>
    </xdr:from>
    <xdr:ext cx="5038725" cy="1914525"/>
    <xdr:pic>
      <xdr:nvPicPr>
        <xdr:cNvPr id="3" name="2 Imagen">
          <a:extLst>
            <a:ext uri="{FF2B5EF4-FFF2-40B4-BE49-F238E27FC236}">
              <a16:creationId xmlns:a16="http://schemas.microsoft.com/office/drawing/2014/main" id="{2B7A2F98-7E06-4212-96E9-E21E0653D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1058525"/>
          <a:ext cx="503872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915866</xdr:colOff>
      <xdr:row>0</xdr:row>
      <xdr:rowOff>0</xdr:rowOff>
    </xdr:from>
    <xdr:to>
      <xdr:col>25</xdr:col>
      <xdr:colOff>421054</xdr:colOff>
      <xdr:row>2</xdr:row>
      <xdr:rowOff>427924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B92995-FA48-7688-0E77-C9D3563A08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140"/>
        <a:stretch/>
      </xdr:blipFill>
      <xdr:spPr bwMode="auto">
        <a:xfrm rot="10800000" flipV="1">
          <a:off x="21028270" y="0"/>
          <a:ext cx="2582496" cy="12949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13050</xdr:colOff>
      <xdr:row>0</xdr:row>
      <xdr:rowOff>0</xdr:rowOff>
    </xdr:from>
    <xdr:to>
      <xdr:col>4</xdr:col>
      <xdr:colOff>652398</xdr:colOff>
      <xdr:row>3</xdr:row>
      <xdr:rowOff>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358" y="0"/>
          <a:ext cx="1774519" cy="1304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613255</xdr:colOff>
      <xdr:row>0</xdr:row>
      <xdr:rowOff>0</xdr:rowOff>
    </xdr:from>
    <xdr:to>
      <xdr:col>6</xdr:col>
      <xdr:colOff>162970</xdr:colOff>
      <xdr:row>3</xdr:row>
      <xdr:rowOff>13047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8734" y="0"/>
          <a:ext cx="1480811" cy="1317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8"/>
  <sheetViews>
    <sheetView showGridLines="0" view="pageLayout" topLeftCell="A76" zoomScaleNormal="100" workbookViewId="0">
      <selection activeCell="C14" sqref="C14"/>
    </sheetView>
  </sheetViews>
  <sheetFormatPr baseColWidth="10" defaultRowHeight="15" x14ac:dyDescent="0.25"/>
  <cols>
    <col min="1" max="1" width="9.140625" customWidth="1"/>
    <col min="2" max="2" width="16" customWidth="1"/>
    <col min="3" max="3" width="11.5703125" customWidth="1"/>
    <col min="4" max="4" width="44" customWidth="1"/>
  </cols>
  <sheetData>
    <row r="1" spans="2:4" x14ac:dyDescent="0.25">
      <c r="B1" s="45" t="s">
        <v>74</v>
      </c>
      <c r="C1" s="45"/>
      <c r="D1" s="45"/>
    </row>
    <row r="2" spans="2:4" ht="5.45" customHeight="1" thickBot="1" x14ac:dyDescent="0.3"/>
    <row r="3" spans="2:4" ht="26.25" thickBot="1" x14ac:dyDescent="0.3">
      <c r="B3" s="7" t="s">
        <v>67</v>
      </c>
      <c r="C3" s="7" t="s">
        <v>66</v>
      </c>
      <c r="D3" s="7" t="s">
        <v>53</v>
      </c>
    </row>
    <row r="4" spans="2:4" ht="64.5" thickBot="1" x14ac:dyDescent="0.3">
      <c r="B4" s="6" t="s">
        <v>52</v>
      </c>
      <c r="C4" s="6">
        <v>10</v>
      </c>
      <c r="D4" s="5" t="s">
        <v>73</v>
      </c>
    </row>
    <row r="5" spans="2:4" ht="51.75" thickBot="1" x14ac:dyDescent="0.3">
      <c r="B5" s="6" t="s">
        <v>48</v>
      </c>
      <c r="C5" s="6">
        <v>6</v>
      </c>
      <c r="D5" s="5" t="s">
        <v>72</v>
      </c>
    </row>
    <row r="6" spans="2:4" ht="51.75" thickBot="1" x14ac:dyDescent="0.3">
      <c r="B6" s="6" t="s">
        <v>45</v>
      </c>
      <c r="C6" s="6">
        <v>2</v>
      </c>
      <c r="D6" s="12" t="s">
        <v>71</v>
      </c>
    </row>
    <row r="7" spans="2:4" ht="51.75" thickBot="1" x14ac:dyDescent="0.3">
      <c r="B7" s="6" t="s">
        <v>41</v>
      </c>
      <c r="C7" s="6" t="s">
        <v>70</v>
      </c>
      <c r="D7" s="12" t="s">
        <v>69</v>
      </c>
    </row>
    <row r="9" spans="2:4" x14ac:dyDescent="0.25">
      <c r="B9" s="45" t="s">
        <v>68</v>
      </c>
      <c r="C9" s="45"/>
      <c r="D9" s="45"/>
    </row>
    <row r="10" spans="2:4" ht="6.6" customHeight="1" thickBot="1" x14ac:dyDescent="0.3"/>
    <row r="11" spans="2:4" ht="26.25" thickBot="1" x14ac:dyDescent="0.3">
      <c r="B11" s="7" t="s">
        <v>67</v>
      </c>
      <c r="C11" s="7" t="s">
        <v>66</v>
      </c>
      <c r="D11" s="7" t="s">
        <v>53</v>
      </c>
    </row>
    <row r="12" spans="2:4" ht="39" thickBot="1" x14ac:dyDescent="0.3">
      <c r="B12" s="11" t="s">
        <v>65</v>
      </c>
      <c r="C12" s="11">
        <v>4</v>
      </c>
      <c r="D12" s="10" t="s">
        <v>64</v>
      </c>
    </row>
    <row r="13" spans="2:4" ht="39" thickBot="1" x14ac:dyDescent="0.3">
      <c r="B13" s="11" t="s">
        <v>63</v>
      </c>
      <c r="C13" s="11">
        <v>3</v>
      </c>
      <c r="D13" s="10" t="s">
        <v>62</v>
      </c>
    </row>
    <row r="14" spans="2:4" ht="39" thickBot="1" x14ac:dyDescent="0.3">
      <c r="B14" s="11" t="s">
        <v>61</v>
      </c>
      <c r="C14" s="11">
        <v>2</v>
      </c>
      <c r="D14" s="10" t="s">
        <v>60</v>
      </c>
    </row>
    <row r="15" spans="2:4" ht="26.25" thickBot="1" x14ac:dyDescent="0.3">
      <c r="B15" s="11" t="s">
        <v>59</v>
      </c>
      <c r="C15" s="11">
        <v>1</v>
      </c>
      <c r="D15" s="10" t="s">
        <v>58</v>
      </c>
    </row>
    <row r="17" spans="2:4" x14ac:dyDescent="0.25">
      <c r="B17" s="45" t="s">
        <v>57</v>
      </c>
      <c r="C17" s="45"/>
      <c r="D17" s="45"/>
    </row>
    <row r="34" spans="2:4" ht="8.4499999999999993" customHeight="1" x14ac:dyDescent="0.25"/>
    <row r="35" spans="2:4" ht="15" customHeight="1" x14ac:dyDescent="0.25">
      <c r="B35" s="45" t="s">
        <v>56</v>
      </c>
      <c r="C35" s="45"/>
      <c r="D35" s="45"/>
    </row>
    <row r="36" spans="2:4" ht="6.6" customHeight="1" thickBot="1" x14ac:dyDescent="0.3"/>
    <row r="37" spans="2:4" ht="26.25" thickBot="1" x14ac:dyDescent="0.3">
      <c r="B37" s="7" t="s">
        <v>55</v>
      </c>
      <c r="C37" s="7" t="s">
        <v>54</v>
      </c>
      <c r="D37" s="7" t="s">
        <v>53</v>
      </c>
    </row>
    <row r="38" spans="2:4" ht="25.5" x14ac:dyDescent="0.25">
      <c r="B38" s="46" t="s">
        <v>52</v>
      </c>
      <c r="C38" s="46" t="s">
        <v>51</v>
      </c>
      <c r="D38" s="9" t="s">
        <v>50</v>
      </c>
    </row>
    <row r="39" spans="2:4" ht="26.25" thickBot="1" x14ac:dyDescent="0.3">
      <c r="B39" s="47"/>
      <c r="C39" s="47"/>
      <c r="D39" s="8" t="s">
        <v>49</v>
      </c>
    </row>
    <row r="40" spans="2:4" ht="64.5" thickBot="1" x14ac:dyDescent="0.3">
      <c r="B40" s="6" t="s">
        <v>48</v>
      </c>
      <c r="C40" s="6" t="s">
        <v>47</v>
      </c>
      <c r="D40" s="5" t="s">
        <v>46</v>
      </c>
    </row>
    <row r="41" spans="2:4" ht="38.25" x14ac:dyDescent="0.25">
      <c r="B41" s="46" t="s">
        <v>45</v>
      </c>
      <c r="C41" s="46" t="s">
        <v>44</v>
      </c>
      <c r="D41" s="9" t="s">
        <v>43</v>
      </c>
    </row>
    <row r="42" spans="2:4" ht="15.75" thickBot="1" x14ac:dyDescent="0.3">
      <c r="B42" s="47"/>
      <c r="C42" s="47"/>
      <c r="D42" s="8" t="s">
        <v>42</v>
      </c>
    </row>
    <row r="43" spans="2:4" ht="38.25" x14ac:dyDescent="0.25">
      <c r="B43" s="46" t="s">
        <v>41</v>
      </c>
      <c r="C43" s="46" t="s">
        <v>40</v>
      </c>
      <c r="D43" s="9" t="s">
        <v>39</v>
      </c>
    </row>
    <row r="44" spans="2:4" ht="26.25" thickBot="1" x14ac:dyDescent="0.3">
      <c r="B44" s="47"/>
      <c r="C44" s="47"/>
      <c r="D44" s="8" t="s">
        <v>38</v>
      </c>
    </row>
    <row r="46" spans="2:4" x14ac:dyDescent="0.25">
      <c r="B46" s="45" t="s">
        <v>37</v>
      </c>
      <c r="C46" s="45"/>
      <c r="D46" s="45"/>
    </row>
    <row r="47" spans="2:4" ht="9.6" customHeight="1" thickBot="1" x14ac:dyDescent="0.3"/>
    <row r="48" spans="2:4" ht="27.6" customHeight="1" thickBot="1" x14ac:dyDescent="0.3">
      <c r="B48" s="48" t="s">
        <v>36</v>
      </c>
      <c r="C48" s="48" t="s">
        <v>35</v>
      </c>
      <c r="D48" s="7" t="s">
        <v>8</v>
      </c>
    </row>
    <row r="49" spans="2:4" ht="15.75" thickBot="1" x14ac:dyDescent="0.3">
      <c r="B49" s="49"/>
      <c r="C49" s="49"/>
      <c r="D49" s="7" t="s">
        <v>34</v>
      </c>
    </row>
    <row r="50" spans="2:4" ht="26.25" thickBot="1" x14ac:dyDescent="0.3">
      <c r="B50" s="6" t="s">
        <v>33</v>
      </c>
      <c r="C50" s="6">
        <v>100</v>
      </c>
      <c r="D50" s="5" t="s">
        <v>32</v>
      </c>
    </row>
    <row r="51" spans="2:4" ht="26.25" thickBot="1" x14ac:dyDescent="0.3">
      <c r="B51" s="6" t="s">
        <v>31</v>
      </c>
      <c r="C51" s="6">
        <v>60</v>
      </c>
      <c r="D51" s="5" t="s">
        <v>30</v>
      </c>
    </row>
    <row r="52" spans="2:4" ht="26.25" thickBot="1" x14ac:dyDescent="0.3">
      <c r="B52" s="6" t="s">
        <v>29</v>
      </c>
      <c r="C52" s="6">
        <v>25</v>
      </c>
      <c r="D52" s="5" t="s">
        <v>28</v>
      </c>
    </row>
    <row r="53" spans="2:4" ht="15.75" thickBot="1" x14ac:dyDescent="0.3">
      <c r="B53" s="6" t="s">
        <v>27</v>
      </c>
      <c r="C53" s="6">
        <v>10</v>
      </c>
      <c r="D53" s="5" t="s">
        <v>26</v>
      </c>
    </row>
    <row r="55" spans="2:4" x14ac:dyDescent="0.25">
      <c r="B55" s="45" t="s">
        <v>25</v>
      </c>
      <c r="C55" s="45"/>
      <c r="D55" s="45"/>
    </row>
    <row r="56" spans="2:4" ht="8.4499999999999993" customHeight="1" x14ac:dyDescent="0.25"/>
    <row r="74" spans="2:4" ht="9" customHeight="1" x14ac:dyDescent="0.25"/>
    <row r="75" spans="2:4" ht="9" customHeight="1" x14ac:dyDescent="0.25"/>
    <row r="76" spans="2:4" ht="13.9" customHeight="1" x14ac:dyDescent="0.25">
      <c r="B76" s="45" t="s">
        <v>24</v>
      </c>
      <c r="C76" s="45"/>
      <c r="D76" s="45"/>
    </row>
    <row r="77" spans="2:4" ht="9" customHeight="1" thickBot="1" x14ac:dyDescent="0.3"/>
    <row r="78" spans="2:4" ht="26.25" thickBot="1" x14ac:dyDescent="0.3">
      <c r="B78" s="7" t="s">
        <v>9</v>
      </c>
      <c r="C78" s="7" t="s">
        <v>23</v>
      </c>
      <c r="D78" s="7" t="s">
        <v>8</v>
      </c>
    </row>
    <row r="79" spans="2:4" ht="26.25" thickBot="1" x14ac:dyDescent="0.3">
      <c r="B79" s="6" t="s">
        <v>7</v>
      </c>
      <c r="C79" s="6" t="s">
        <v>22</v>
      </c>
      <c r="D79" s="5" t="s">
        <v>21</v>
      </c>
    </row>
    <row r="80" spans="2:4" ht="39" thickBot="1" x14ac:dyDescent="0.3">
      <c r="B80" s="6" t="s">
        <v>5</v>
      </c>
      <c r="C80" s="6" t="s">
        <v>20</v>
      </c>
      <c r="D80" s="5" t="s">
        <v>19</v>
      </c>
    </row>
    <row r="81" spans="2:4" ht="26.25" thickBot="1" x14ac:dyDescent="0.3">
      <c r="B81" s="6" t="s">
        <v>3</v>
      </c>
      <c r="C81" s="6" t="s">
        <v>18</v>
      </c>
      <c r="D81" s="5" t="s">
        <v>17</v>
      </c>
    </row>
    <row r="82" spans="2:4" ht="51.75" thickBot="1" x14ac:dyDescent="0.3">
      <c r="B82" s="6" t="s">
        <v>1</v>
      </c>
      <c r="C82" s="6">
        <v>20</v>
      </c>
      <c r="D82" s="5" t="s">
        <v>16</v>
      </c>
    </row>
    <row r="84" spans="2:4" x14ac:dyDescent="0.25">
      <c r="B84" s="45" t="s">
        <v>10</v>
      </c>
      <c r="C84" s="45"/>
      <c r="D84" s="45"/>
    </row>
    <row r="85" spans="2:4" ht="9.6" customHeight="1" thickBot="1" x14ac:dyDescent="0.3"/>
    <row r="86" spans="2:4" ht="26.25" thickBot="1" x14ac:dyDescent="0.3">
      <c r="B86" s="4" t="s">
        <v>9</v>
      </c>
      <c r="C86" s="50" t="s">
        <v>15</v>
      </c>
      <c r="D86" s="51"/>
    </row>
    <row r="87" spans="2:4" ht="15" customHeight="1" thickBot="1" x14ac:dyDescent="0.3">
      <c r="B87" s="3" t="s">
        <v>7</v>
      </c>
      <c r="C87" s="52" t="s">
        <v>14</v>
      </c>
      <c r="D87" s="53"/>
    </row>
    <row r="88" spans="2:4" ht="15" customHeight="1" thickBot="1" x14ac:dyDescent="0.3">
      <c r="B88" s="2" t="s">
        <v>5</v>
      </c>
      <c r="C88" s="52" t="s">
        <v>13</v>
      </c>
      <c r="D88" s="53"/>
    </row>
    <row r="89" spans="2:4" ht="15" customHeight="1" thickBot="1" x14ac:dyDescent="0.3">
      <c r="B89" s="1" t="s">
        <v>3</v>
      </c>
      <c r="C89" s="52" t="s">
        <v>12</v>
      </c>
      <c r="D89" s="53"/>
    </row>
    <row r="90" spans="2:4" ht="15" customHeight="1" thickBot="1" x14ac:dyDescent="0.3">
      <c r="B90" s="1" t="s">
        <v>1</v>
      </c>
      <c r="C90" s="52" t="s">
        <v>11</v>
      </c>
      <c r="D90" s="53"/>
    </row>
    <row r="92" spans="2:4" x14ac:dyDescent="0.25">
      <c r="B92" s="45" t="s">
        <v>10</v>
      </c>
      <c r="C92" s="45"/>
      <c r="D92" s="45"/>
    </row>
    <row r="93" spans="2:4" ht="5.45" customHeight="1" thickBot="1" x14ac:dyDescent="0.3">
      <c r="B93" s="45"/>
      <c r="C93" s="45"/>
      <c r="D93" s="45"/>
    </row>
    <row r="94" spans="2:4" ht="26.25" thickBot="1" x14ac:dyDescent="0.3">
      <c r="B94" s="4" t="s">
        <v>9</v>
      </c>
      <c r="C94" s="50" t="s">
        <v>8</v>
      </c>
      <c r="D94" s="51"/>
    </row>
    <row r="95" spans="2:4" ht="15.75" thickBot="1" x14ac:dyDescent="0.3">
      <c r="B95" s="3" t="s">
        <v>7</v>
      </c>
      <c r="C95" s="52" t="s">
        <v>6</v>
      </c>
      <c r="D95" s="53"/>
    </row>
    <row r="96" spans="2:4" ht="15" customHeight="1" thickBot="1" x14ac:dyDescent="0.3">
      <c r="B96" s="2" t="s">
        <v>5</v>
      </c>
      <c r="C96" s="52" t="s">
        <v>4</v>
      </c>
      <c r="D96" s="53"/>
    </row>
    <row r="97" spans="2:4" ht="15" customHeight="1" thickBot="1" x14ac:dyDescent="0.3">
      <c r="B97" s="1" t="s">
        <v>3</v>
      </c>
      <c r="C97" s="52" t="s">
        <v>2</v>
      </c>
      <c r="D97" s="53"/>
    </row>
    <row r="98" spans="2:4" ht="15" customHeight="1" thickBot="1" x14ac:dyDescent="0.3">
      <c r="B98" s="1" t="s">
        <v>1</v>
      </c>
      <c r="C98" s="52" t="s">
        <v>0</v>
      </c>
      <c r="D98" s="53"/>
    </row>
  </sheetData>
  <mergeCells count="28">
    <mergeCell ref="C94:D94"/>
    <mergeCell ref="C95:D95"/>
    <mergeCell ref="C96:D96"/>
    <mergeCell ref="C97:D97"/>
    <mergeCell ref="C98:D98"/>
    <mergeCell ref="B48:B49"/>
    <mergeCell ref="C48:C49"/>
    <mergeCell ref="B55:D55"/>
    <mergeCell ref="B76:D76"/>
    <mergeCell ref="B93:D93"/>
    <mergeCell ref="B92:D92"/>
    <mergeCell ref="B84:D84"/>
    <mergeCell ref="C86:D86"/>
    <mergeCell ref="C87:D87"/>
    <mergeCell ref="C88:D88"/>
    <mergeCell ref="C89:D89"/>
    <mergeCell ref="C90:D90"/>
    <mergeCell ref="B41:B42"/>
    <mergeCell ref="C41:C42"/>
    <mergeCell ref="B43:B44"/>
    <mergeCell ref="C43:C44"/>
    <mergeCell ref="B46:D46"/>
    <mergeCell ref="B9:D9"/>
    <mergeCell ref="B1:D1"/>
    <mergeCell ref="B17:D17"/>
    <mergeCell ref="B35:D35"/>
    <mergeCell ref="B38:B39"/>
    <mergeCell ref="C38:C39"/>
  </mergeCells>
  <pageMargins left="0.7" right="0.7" top="0.75" bottom="0.75" header="0.3" footer="0.3"/>
  <pageSetup paperSize="9" orientation="portrait" r:id="rId1"/>
  <headerFooter>
    <oddHeader xml:space="preserve">&amp;C&amp;14&amp;K002060CRITERIOS PARA LA EVALUACIÓN Y VALORACIÓN DEL RIESGO  &amp;11&amp;K01+000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zoomScale="73" zoomScaleNormal="73" workbookViewId="0">
      <pane ySplit="5" topLeftCell="A9" activePane="bottomLeft" state="frozen"/>
      <selection activeCell="E1" sqref="E1"/>
      <selection pane="bottomLeft" activeCell="A6" sqref="A6:A8"/>
    </sheetView>
  </sheetViews>
  <sheetFormatPr baseColWidth="10" defaultRowHeight="15" x14ac:dyDescent="0.25"/>
  <cols>
    <col min="1" max="1" width="7.140625" customWidth="1"/>
    <col min="2" max="2" width="6.28515625" customWidth="1"/>
    <col min="3" max="3" width="6.85546875" customWidth="1"/>
    <col min="4" max="4" width="10.140625" customWidth="1"/>
    <col min="6" max="6" width="17.5703125" customWidth="1"/>
    <col min="7" max="7" width="14.85546875" customWidth="1"/>
    <col min="8" max="8" width="18.5703125" customWidth="1"/>
    <col min="11" max="11" width="16.28515625" customWidth="1"/>
    <col min="17" max="17" width="14.42578125" customWidth="1"/>
    <col min="18" max="18" width="13.28515625" customWidth="1"/>
    <col min="19" max="19" width="22.5703125" customWidth="1"/>
    <col min="21" max="21" width="17.28515625" customWidth="1"/>
    <col min="22" max="22" width="16.28515625" customWidth="1"/>
    <col min="23" max="23" width="18.140625" customWidth="1"/>
    <col min="24" max="24" width="19.28515625" customWidth="1"/>
    <col min="25" max="25" width="26.85546875" customWidth="1"/>
    <col min="26" max="26" width="15.7109375" customWidth="1"/>
  </cols>
  <sheetData>
    <row r="1" spans="1:26" x14ac:dyDescent="0.25">
      <c r="A1" s="74"/>
      <c r="B1" s="75"/>
      <c r="C1" s="75"/>
      <c r="D1" s="75"/>
      <c r="E1" s="75"/>
      <c r="F1" s="75"/>
      <c r="G1" s="75"/>
      <c r="H1" s="75"/>
      <c r="I1" s="56" t="s">
        <v>130</v>
      </c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62"/>
      <c r="Y1" s="62"/>
      <c r="Z1" s="62"/>
    </row>
    <row r="2" spans="1:26" ht="52.5" customHeight="1" x14ac:dyDescent="0.25">
      <c r="A2" s="76"/>
      <c r="B2" s="77"/>
      <c r="C2" s="77"/>
      <c r="D2" s="77"/>
      <c r="E2" s="77"/>
      <c r="F2" s="77"/>
      <c r="G2" s="77"/>
      <c r="H2" s="77"/>
      <c r="I2" s="58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2"/>
      <c r="Y2" s="62"/>
      <c r="Z2" s="62"/>
    </row>
    <row r="3" spans="1:26" ht="35.25" customHeight="1" thickBot="1" x14ac:dyDescent="0.3">
      <c r="A3" s="78"/>
      <c r="B3" s="79"/>
      <c r="C3" s="79"/>
      <c r="D3" s="79"/>
      <c r="E3" s="79"/>
      <c r="F3" s="79"/>
      <c r="G3" s="79"/>
      <c r="H3" s="79"/>
      <c r="I3" s="60" t="s">
        <v>113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62"/>
      <c r="Z3" s="62"/>
    </row>
    <row r="4" spans="1:26" ht="24.75" customHeight="1" thickBot="1" x14ac:dyDescent="0.3">
      <c r="A4" s="80" t="s">
        <v>110</v>
      </c>
      <c r="B4" s="80" t="s">
        <v>109</v>
      </c>
      <c r="C4" s="80" t="s">
        <v>108</v>
      </c>
      <c r="D4" s="80" t="s">
        <v>107</v>
      </c>
      <c r="E4" s="80" t="s">
        <v>106</v>
      </c>
      <c r="F4" s="63" t="s">
        <v>105</v>
      </c>
      <c r="G4" s="65"/>
      <c r="H4" s="82" t="s">
        <v>104</v>
      </c>
      <c r="I4" s="63" t="s">
        <v>103</v>
      </c>
      <c r="J4" s="64"/>
      <c r="K4" s="65"/>
      <c r="L4" s="63" t="s">
        <v>102</v>
      </c>
      <c r="M4" s="64"/>
      <c r="N4" s="64"/>
      <c r="O4" s="64"/>
      <c r="P4" s="64"/>
      <c r="Q4" s="64"/>
      <c r="R4" s="65"/>
      <c r="S4" s="33" t="s">
        <v>101</v>
      </c>
      <c r="T4" s="63" t="s">
        <v>100</v>
      </c>
      <c r="U4" s="64"/>
      <c r="V4" s="66" t="s">
        <v>99</v>
      </c>
      <c r="W4" s="67"/>
      <c r="X4" s="68"/>
      <c r="Y4" s="68"/>
      <c r="Z4" s="69"/>
    </row>
    <row r="5" spans="1:26" ht="51" x14ac:dyDescent="0.25">
      <c r="A5" s="81"/>
      <c r="B5" s="81"/>
      <c r="C5" s="81"/>
      <c r="D5" s="81"/>
      <c r="E5" s="81"/>
      <c r="F5" s="28" t="s">
        <v>98</v>
      </c>
      <c r="G5" s="27" t="s">
        <v>97</v>
      </c>
      <c r="H5" s="83"/>
      <c r="I5" s="30" t="s">
        <v>96</v>
      </c>
      <c r="J5" s="28" t="s">
        <v>95</v>
      </c>
      <c r="K5" s="28" t="s">
        <v>94</v>
      </c>
      <c r="L5" s="30" t="s">
        <v>93</v>
      </c>
      <c r="M5" s="28" t="s">
        <v>92</v>
      </c>
      <c r="N5" s="29" t="s">
        <v>91</v>
      </c>
      <c r="O5" s="28" t="s">
        <v>90</v>
      </c>
      <c r="P5" s="29" t="s">
        <v>89</v>
      </c>
      <c r="Q5" s="28" t="s">
        <v>88</v>
      </c>
      <c r="R5" s="32" t="s">
        <v>87</v>
      </c>
      <c r="S5" s="31" t="s">
        <v>86</v>
      </c>
      <c r="T5" s="30" t="s">
        <v>85</v>
      </c>
      <c r="U5" s="28" t="s">
        <v>84</v>
      </c>
      <c r="V5" s="29" t="s">
        <v>83</v>
      </c>
      <c r="W5" s="28" t="s">
        <v>82</v>
      </c>
      <c r="X5" s="29" t="s">
        <v>81</v>
      </c>
      <c r="Y5" s="28" t="s">
        <v>80</v>
      </c>
      <c r="Z5" s="27" t="s">
        <v>79</v>
      </c>
    </row>
    <row r="6" spans="1:26" ht="240.75" customHeight="1" x14ac:dyDescent="0.25">
      <c r="A6" s="72" t="s">
        <v>131</v>
      </c>
      <c r="B6" s="70" t="s">
        <v>132</v>
      </c>
      <c r="C6" s="70" t="s">
        <v>133</v>
      </c>
      <c r="D6" s="70" t="s">
        <v>134</v>
      </c>
      <c r="E6" s="36" t="s">
        <v>77</v>
      </c>
      <c r="F6" s="24" t="s">
        <v>135</v>
      </c>
      <c r="G6" s="19" t="s">
        <v>157</v>
      </c>
      <c r="H6" s="20" t="s">
        <v>163</v>
      </c>
      <c r="I6" s="20" t="s">
        <v>75</v>
      </c>
      <c r="J6" s="20" t="s">
        <v>75</v>
      </c>
      <c r="K6" s="20" t="s">
        <v>75</v>
      </c>
      <c r="L6" s="16">
        <v>4</v>
      </c>
      <c r="M6" s="16">
        <v>4</v>
      </c>
      <c r="N6" s="19">
        <f>L6*M6</f>
        <v>16</v>
      </c>
      <c r="O6" s="18" t="str">
        <f t="shared" ref="O6:O9" si="0">IF(AND(N6&gt;0,N6&lt;=4),"BAJO",IF(AND(N6&gt;=6,N6&lt;=8),"MEDIO",IF(AND(N6&gt;=10,N6&lt;=20),"ALTO",IF(AND(N6&gt;=24,N6&lt;=40),"MUY ALTO",""))))</f>
        <v>ALTO</v>
      </c>
      <c r="P6" s="17">
        <v>25</v>
      </c>
      <c r="Q6" s="17">
        <f t="shared" ref="Q6" si="1">N6*P6</f>
        <v>400</v>
      </c>
      <c r="R6" s="17" t="str">
        <f t="shared" ref="R6:R8" si="2">IF(AND(Q6&gt;0,Q6&lt;=199),"III",IF(AND(Q6&gt;=200,Q6&lt;=599),"II",IF(AND(Q6&gt;=600,Q6&lt;=4000),"I"," ")))</f>
        <v>II</v>
      </c>
      <c r="S6" s="17" t="str">
        <f t="shared" ref="S6" si="3">IF(R6="III","ACEPTABLE",IF(R6="IV","ACEPTABLE","NO ACEPTABLE"))</f>
        <v>NO ACEPTABLE</v>
      </c>
      <c r="T6" s="16">
        <v>2</v>
      </c>
      <c r="U6" s="20" t="s">
        <v>136</v>
      </c>
      <c r="V6" s="22"/>
      <c r="W6" s="20"/>
      <c r="X6" s="20"/>
      <c r="Y6" s="42" t="s">
        <v>137</v>
      </c>
      <c r="Z6" s="35" t="s">
        <v>138</v>
      </c>
    </row>
    <row r="7" spans="1:26" ht="178.5" customHeight="1" x14ac:dyDescent="0.25">
      <c r="A7" s="73"/>
      <c r="B7" s="71"/>
      <c r="C7" s="71"/>
      <c r="D7" s="71"/>
      <c r="E7" s="37" t="s">
        <v>111</v>
      </c>
      <c r="F7" s="41" t="s">
        <v>76</v>
      </c>
      <c r="G7" s="41" t="s">
        <v>165</v>
      </c>
      <c r="H7" s="41" t="s">
        <v>166</v>
      </c>
      <c r="I7" s="37" t="s">
        <v>75</v>
      </c>
      <c r="J7" s="37" t="s">
        <v>75</v>
      </c>
      <c r="K7" s="37" t="s">
        <v>75</v>
      </c>
      <c r="L7" s="37">
        <v>2</v>
      </c>
      <c r="M7" s="37">
        <v>4</v>
      </c>
      <c r="N7" s="37">
        <v>8</v>
      </c>
      <c r="O7" s="37" t="s">
        <v>153</v>
      </c>
      <c r="P7" s="17">
        <v>100</v>
      </c>
      <c r="Q7" s="17">
        <f t="shared" ref="Q7" si="4">N7*P7</f>
        <v>800</v>
      </c>
      <c r="R7" s="17" t="str">
        <f t="shared" si="2"/>
        <v>I</v>
      </c>
      <c r="S7" s="17" t="str">
        <f t="shared" ref="S7" si="5">IF(R7="III","ACEPTABLE",IF(R7="IV","ACEPTABLE","NO ACEPTABLE"))</f>
        <v>NO ACEPTABLE</v>
      </c>
      <c r="T7" s="16">
        <v>2</v>
      </c>
      <c r="U7" s="15" t="s">
        <v>167</v>
      </c>
      <c r="V7" s="37"/>
      <c r="W7" s="37"/>
      <c r="X7" s="37"/>
      <c r="Y7" s="43" t="s">
        <v>112</v>
      </c>
      <c r="Z7" s="35" t="s">
        <v>168</v>
      </c>
    </row>
    <row r="8" spans="1:26" ht="147" customHeight="1" x14ac:dyDescent="0.25">
      <c r="A8" s="73"/>
      <c r="B8" s="71"/>
      <c r="C8" s="71"/>
      <c r="D8" s="71"/>
      <c r="E8" s="36" t="s">
        <v>77</v>
      </c>
      <c r="F8" s="24" t="s">
        <v>126</v>
      </c>
      <c r="G8" s="23" t="s">
        <v>160</v>
      </c>
      <c r="H8" s="25" t="s">
        <v>155</v>
      </c>
      <c r="I8" s="20" t="s">
        <v>75</v>
      </c>
      <c r="J8" s="16" t="s">
        <v>75</v>
      </c>
      <c r="K8" s="20" t="s">
        <v>75</v>
      </c>
      <c r="L8" s="16">
        <v>2</v>
      </c>
      <c r="M8" s="16">
        <v>4</v>
      </c>
      <c r="N8" s="19">
        <v>24</v>
      </c>
      <c r="O8" s="18" t="str">
        <f t="shared" si="0"/>
        <v>MUY ALTO</v>
      </c>
      <c r="P8" s="17">
        <v>26</v>
      </c>
      <c r="Q8" s="17">
        <f t="shared" ref="Q8" si="6">N8*P8</f>
        <v>624</v>
      </c>
      <c r="R8" s="17" t="str">
        <f t="shared" si="2"/>
        <v>I</v>
      </c>
      <c r="S8" s="17" t="str">
        <f t="shared" ref="S8" si="7">IF(R8="III","ACEPTABLE",IF(R8="IV","ACEPTABLE","NO ACEPTABLE"))</f>
        <v>NO ACEPTABLE</v>
      </c>
      <c r="T8" s="16">
        <v>2</v>
      </c>
      <c r="U8" s="23" t="s">
        <v>156</v>
      </c>
      <c r="V8" s="13"/>
      <c r="W8" s="13"/>
      <c r="X8" s="13"/>
      <c r="Y8" s="20" t="s">
        <v>185</v>
      </c>
      <c r="Z8" s="34" t="s">
        <v>127</v>
      </c>
    </row>
    <row r="9" spans="1:26" ht="186.75" customHeight="1" x14ac:dyDescent="0.25">
      <c r="A9" s="55" t="s">
        <v>114</v>
      </c>
      <c r="B9" s="54" t="s">
        <v>139</v>
      </c>
      <c r="C9" s="54" t="s">
        <v>140</v>
      </c>
      <c r="D9" s="54" t="s">
        <v>115</v>
      </c>
      <c r="E9" s="39" t="s">
        <v>77</v>
      </c>
      <c r="F9" s="38" t="s">
        <v>116</v>
      </c>
      <c r="G9" s="21" t="s">
        <v>161</v>
      </c>
      <c r="H9" s="15" t="s">
        <v>154</v>
      </c>
      <c r="I9" s="20" t="s">
        <v>75</v>
      </c>
      <c r="J9" s="16" t="s">
        <v>75</v>
      </c>
      <c r="K9" s="16" t="s">
        <v>75</v>
      </c>
      <c r="L9" s="19">
        <v>4</v>
      </c>
      <c r="M9" s="19">
        <v>4</v>
      </c>
      <c r="N9" s="19">
        <f>L9*M9</f>
        <v>16</v>
      </c>
      <c r="O9" s="18" t="str">
        <f t="shared" si="0"/>
        <v>ALTO</v>
      </c>
      <c r="P9" s="17">
        <v>60</v>
      </c>
      <c r="Q9" s="17">
        <f>N9*P9</f>
        <v>960</v>
      </c>
      <c r="R9" s="17" t="str">
        <f>IF(AND(Q9&gt;0,Q9&lt;=199),"III",IF(AND(Q9&gt;=200,Q9&lt;=599),"II",IF(AND(Q9&gt;=600,Q9&lt;=4000),"I"," ")))</f>
        <v>I</v>
      </c>
      <c r="S9" s="17" t="str">
        <f>IF(R9="III","ACEPTABLE",IF(R9="IV","ACEPTABLE","NO ACEPTABLE"))</f>
        <v>NO ACEPTABLE</v>
      </c>
      <c r="T9" s="16">
        <v>4</v>
      </c>
      <c r="U9" s="15" t="s">
        <v>164</v>
      </c>
      <c r="V9" s="14"/>
      <c r="W9" s="13"/>
      <c r="X9" s="13"/>
      <c r="Y9" s="44" t="s">
        <v>141</v>
      </c>
      <c r="Z9" s="35" t="s">
        <v>142</v>
      </c>
    </row>
    <row r="10" spans="1:26" ht="89.25" x14ac:dyDescent="0.25">
      <c r="A10" s="55"/>
      <c r="B10" s="54"/>
      <c r="C10" s="54"/>
      <c r="D10" s="54"/>
      <c r="E10" s="23" t="s">
        <v>77</v>
      </c>
      <c r="F10" s="24" t="s">
        <v>117</v>
      </c>
      <c r="G10" s="23" t="s">
        <v>162</v>
      </c>
      <c r="H10" s="25" t="s">
        <v>118</v>
      </c>
      <c r="I10" s="20" t="s">
        <v>75</v>
      </c>
      <c r="J10" s="16" t="s">
        <v>75</v>
      </c>
      <c r="K10" s="20" t="s">
        <v>75</v>
      </c>
      <c r="L10" s="16">
        <v>2</v>
      </c>
      <c r="M10" s="16">
        <v>3</v>
      </c>
      <c r="N10" s="19">
        <f t="shared" ref="N10:N15" si="8">L10*M10</f>
        <v>6</v>
      </c>
      <c r="O10" s="18" t="str">
        <f>IF(AND(N10&gt;0,N10&lt;=4),"BAJO",IF(AND(N10&gt;=6,N10&lt;=8),"MEDIO",IF(AND(N10&gt;=10,N10&lt;=20),"ALTO",IF(AND(N10&gt;=24,N10&lt;=40),"MUY ALTO",""))))</f>
        <v>MEDIO</v>
      </c>
      <c r="P10" s="17">
        <v>25</v>
      </c>
      <c r="Q10" s="17">
        <f t="shared" ref="Q10:Q15" si="9">N10*P10</f>
        <v>150</v>
      </c>
      <c r="R10" s="17" t="str">
        <f t="shared" ref="R10:R15" si="10">IF(AND(Q10&gt;0,Q10&lt;=199),"III",IF(AND(Q10&gt;=200,Q10&lt;=599),"II",IF(AND(Q10&gt;=600,Q10&lt;=4000),"I"," ")))</f>
        <v>III</v>
      </c>
      <c r="S10" s="17" t="str">
        <f t="shared" ref="S10:S15" si="11">IF(R10="III","ACEPTABLE",IF(R10="IV","ACEPTABLE","NO ACEPTABLE"))</f>
        <v>ACEPTABLE</v>
      </c>
      <c r="T10" s="16">
        <v>4</v>
      </c>
      <c r="U10" s="25" t="s">
        <v>164</v>
      </c>
      <c r="V10" s="14"/>
      <c r="W10" s="13"/>
      <c r="X10" s="13" t="s">
        <v>119</v>
      </c>
      <c r="Y10" s="13" t="s">
        <v>120</v>
      </c>
      <c r="Z10" s="40" t="s">
        <v>128</v>
      </c>
    </row>
    <row r="11" spans="1:26" ht="102" x14ac:dyDescent="0.25">
      <c r="A11" s="55"/>
      <c r="B11" s="54"/>
      <c r="C11" s="54"/>
      <c r="D11" s="54"/>
      <c r="E11" s="23" t="s">
        <v>121</v>
      </c>
      <c r="F11" s="24" t="s">
        <v>122</v>
      </c>
      <c r="G11" s="16" t="s">
        <v>157</v>
      </c>
      <c r="H11" s="23" t="s">
        <v>169</v>
      </c>
      <c r="I11" s="20" t="s">
        <v>75</v>
      </c>
      <c r="J11" s="20" t="s">
        <v>123</v>
      </c>
      <c r="K11" s="20" t="s">
        <v>75</v>
      </c>
      <c r="L11" s="16">
        <v>4</v>
      </c>
      <c r="M11" s="16">
        <v>2</v>
      </c>
      <c r="N11" s="19">
        <f t="shared" si="8"/>
        <v>8</v>
      </c>
      <c r="O11" s="18" t="str">
        <f t="shared" ref="O11:O15" si="12">IF(AND(N11&gt;0,N11&lt;=4),"BAJO",IF(AND(N11&gt;=6,N11&lt;=8),"MEDIO",IF(AND(N11&gt;=10,N11&lt;=20),"ALTO",IF(AND(N11&gt;=24,N11&lt;=40),"MUY ALTO",""))))</f>
        <v>MEDIO</v>
      </c>
      <c r="P11" s="17">
        <v>25</v>
      </c>
      <c r="Q11" s="17">
        <f t="shared" si="9"/>
        <v>200</v>
      </c>
      <c r="R11" s="17" t="str">
        <f t="shared" si="10"/>
        <v>II</v>
      </c>
      <c r="S11" s="17" t="str">
        <f t="shared" si="11"/>
        <v>NO ACEPTABLE</v>
      </c>
      <c r="T11" s="16">
        <v>2</v>
      </c>
      <c r="U11" s="23" t="s">
        <v>170</v>
      </c>
      <c r="V11" s="22"/>
      <c r="W11" s="20"/>
      <c r="X11" s="20" t="s">
        <v>124</v>
      </c>
      <c r="Y11" s="20" t="s">
        <v>125</v>
      </c>
      <c r="Z11" s="16" t="s">
        <v>171</v>
      </c>
    </row>
    <row r="12" spans="1:26" ht="51" x14ac:dyDescent="0.25">
      <c r="A12" s="55"/>
      <c r="B12" s="54"/>
      <c r="C12" s="54"/>
      <c r="D12" s="54"/>
      <c r="E12" s="23" t="s">
        <v>77</v>
      </c>
      <c r="F12" s="24" t="s">
        <v>126</v>
      </c>
      <c r="G12" s="19" t="s">
        <v>157</v>
      </c>
      <c r="H12" s="23" t="s">
        <v>172</v>
      </c>
      <c r="I12" s="20" t="s">
        <v>75</v>
      </c>
      <c r="J12" s="20" t="s">
        <v>75</v>
      </c>
      <c r="K12" s="20" t="s">
        <v>75</v>
      </c>
      <c r="L12" s="16">
        <v>4</v>
      </c>
      <c r="M12" s="16">
        <v>4</v>
      </c>
      <c r="N12" s="19">
        <f t="shared" si="8"/>
        <v>16</v>
      </c>
      <c r="O12" s="18" t="str">
        <f t="shared" si="12"/>
        <v>ALTO</v>
      </c>
      <c r="P12" s="17">
        <v>25</v>
      </c>
      <c r="Q12" s="17">
        <f t="shared" si="9"/>
        <v>400</v>
      </c>
      <c r="R12" s="17" t="str">
        <f t="shared" si="10"/>
        <v>II</v>
      </c>
      <c r="S12" s="17" t="str">
        <f t="shared" si="11"/>
        <v>NO ACEPTABLE</v>
      </c>
      <c r="T12" s="16">
        <v>4</v>
      </c>
      <c r="U12" s="23" t="s">
        <v>164</v>
      </c>
      <c r="V12" s="22"/>
      <c r="W12" s="20"/>
      <c r="X12" s="20"/>
      <c r="Y12" s="20" t="s">
        <v>173</v>
      </c>
      <c r="Z12" s="16" t="s">
        <v>187</v>
      </c>
    </row>
    <row r="13" spans="1:26" ht="89.25" x14ac:dyDescent="0.25">
      <c r="A13" s="54" t="s">
        <v>143</v>
      </c>
      <c r="B13" s="54" t="s">
        <v>144</v>
      </c>
      <c r="C13" s="54" t="s">
        <v>150</v>
      </c>
      <c r="D13" s="54" t="s">
        <v>145</v>
      </c>
      <c r="E13" s="23" t="s">
        <v>77</v>
      </c>
      <c r="F13" s="24" t="s">
        <v>146</v>
      </c>
      <c r="G13" s="23" t="s">
        <v>129</v>
      </c>
      <c r="H13" s="23" t="s">
        <v>147</v>
      </c>
      <c r="I13" s="20" t="s">
        <v>75</v>
      </c>
      <c r="J13" s="16" t="s">
        <v>75</v>
      </c>
      <c r="K13" s="20" t="s">
        <v>75</v>
      </c>
      <c r="L13" s="16">
        <v>6</v>
      </c>
      <c r="M13" s="16">
        <v>3</v>
      </c>
      <c r="N13" s="19">
        <f>L13*M13</f>
        <v>18</v>
      </c>
      <c r="O13" s="18" t="str">
        <f t="shared" si="12"/>
        <v>ALTO</v>
      </c>
      <c r="P13" s="17">
        <v>10</v>
      </c>
      <c r="Q13" s="17">
        <f>N13*P13</f>
        <v>180</v>
      </c>
      <c r="R13" s="17" t="str">
        <f t="shared" si="10"/>
        <v>III</v>
      </c>
      <c r="S13" s="17" t="str">
        <f t="shared" si="11"/>
        <v>ACEPTABLE</v>
      </c>
      <c r="T13" s="16">
        <v>4</v>
      </c>
      <c r="U13" s="16" t="s">
        <v>148</v>
      </c>
      <c r="V13" s="22"/>
      <c r="W13" s="20"/>
      <c r="X13" s="20"/>
      <c r="Y13" s="20" t="s">
        <v>186</v>
      </c>
      <c r="Z13" s="16" t="s">
        <v>149</v>
      </c>
    </row>
    <row r="14" spans="1:26" ht="114.75" customHeight="1" x14ac:dyDescent="0.25">
      <c r="A14" s="54"/>
      <c r="B14" s="54"/>
      <c r="C14" s="54"/>
      <c r="D14" s="54"/>
      <c r="E14" s="19" t="s">
        <v>77</v>
      </c>
      <c r="F14" s="26" t="s">
        <v>78</v>
      </c>
      <c r="G14" s="23" t="s">
        <v>157</v>
      </c>
      <c r="H14" s="25" t="s">
        <v>177</v>
      </c>
      <c r="I14" s="20" t="s">
        <v>75</v>
      </c>
      <c r="J14" s="16" t="s">
        <v>75</v>
      </c>
      <c r="K14" s="13" t="s">
        <v>178</v>
      </c>
      <c r="L14" s="16">
        <v>4</v>
      </c>
      <c r="M14" s="16">
        <v>4</v>
      </c>
      <c r="N14" s="19">
        <f t="shared" si="8"/>
        <v>16</v>
      </c>
      <c r="O14" s="18" t="str">
        <f t="shared" si="12"/>
        <v>ALTO</v>
      </c>
      <c r="P14" s="17">
        <v>26</v>
      </c>
      <c r="Q14" s="17">
        <f t="shared" si="9"/>
        <v>416</v>
      </c>
      <c r="R14" s="17" t="str">
        <f t="shared" si="10"/>
        <v>II</v>
      </c>
      <c r="S14" s="17" t="str">
        <f t="shared" si="11"/>
        <v>NO ACEPTABLE</v>
      </c>
      <c r="T14" s="16">
        <v>3</v>
      </c>
      <c r="U14" s="25" t="s">
        <v>176</v>
      </c>
      <c r="V14" s="14"/>
      <c r="W14" s="13"/>
      <c r="X14" s="13"/>
      <c r="Y14" s="13" t="s">
        <v>174</v>
      </c>
      <c r="Z14" s="16" t="s">
        <v>175</v>
      </c>
    </row>
    <row r="15" spans="1:26" ht="114.75" customHeight="1" x14ac:dyDescent="0.25">
      <c r="A15" s="54"/>
      <c r="B15" s="54"/>
      <c r="C15" s="54"/>
      <c r="D15" s="54"/>
      <c r="E15" s="23" t="s">
        <v>77</v>
      </c>
      <c r="F15" s="26" t="s">
        <v>151</v>
      </c>
      <c r="G15" s="23" t="s">
        <v>158</v>
      </c>
      <c r="H15" s="25" t="s">
        <v>179</v>
      </c>
      <c r="I15" s="20" t="s">
        <v>75</v>
      </c>
      <c r="J15" s="16" t="s">
        <v>75</v>
      </c>
      <c r="K15" s="20" t="s">
        <v>75</v>
      </c>
      <c r="L15" s="16">
        <v>2</v>
      </c>
      <c r="M15" s="16">
        <v>4</v>
      </c>
      <c r="N15" s="19">
        <f t="shared" si="8"/>
        <v>8</v>
      </c>
      <c r="O15" s="18" t="str">
        <f t="shared" si="12"/>
        <v>MEDIO</v>
      </c>
      <c r="P15" s="17">
        <v>25</v>
      </c>
      <c r="Q15" s="17">
        <f t="shared" si="9"/>
        <v>200</v>
      </c>
      <c r="R15" s="17" t="str">
        <f t="shared" si="10"/>
        <v>II</v>
      </c>
      <c r="S15" s="17" t="str">
        <f t="shared" si="11"/>
        <v>NO ACEPTABLE</v>
      </c>
      <c r="T15" s="16">
        <v>3</v>
      </c>
      <c r="U15" s="25" t="s">
        <v>181</v>
      </c>
      <c r="V15" s="14"/>
      <c r="W15" s="13"/>
      <c r="X15" s="13"/>
      <c r="Y15" s="13" t="s">
        <v>180</v>
      </c>
      <c r="Z15" s="16" t="s">
        <v>152</v>
      </c>
    </row>
    <row r="16" spans="1:26" ht="89.25" x14ac:dyDescent="0.25">
      <c r="A16" s="54"/>
      <c r="B16" s="54"/>
      <c r="C16" s="54"/>
      <c r="D16" s="54"/>
      <c r="E16" s="23" t="s">
        <v>77</v>
      </c>
      <c r="F16" s="24" t="s">
        <v>126</v>
      </c>
      <c r="G16" s="16" t="s">
        <v>159</v>
      </c>
      <c r="H16" s="23" t="s">
        <v>183</v>
      </c>
      <c r="I16" s="20" t="s">
        <v>75</v>
      </c>
      <c r="J16" s="20" t="s">
        <v>75</v>
      </c>
      <c r="K16" s="20" t="s">
        <v>75</v>
      </c>
      <c r="L16" s="16">
        <v>2</v>
      </c>
      <c r="M16" s="16">
        <v>4</v>
      </c>
      <c r="N16" s="19">
        <f>L16*M16</f>
        <v>8</v>
      </c>
      <c r="O16" s="18" t="str">
        <f>IF(AND(N16&gt;0,N16&lt;=4),"BAJO",IF(AND(N16&gt;=6,N16&lt;=8),"MEDIO",IF(AND(N16&gt;=10,N16&lt;=20),"ALTO",IF(AND(N16&gt;=24,N16&lt;=40),"MUY ALTO",""))))</f>
        <v>MEDIO</v>
      </c>
      <c r="P16" s="17">
        <v>26</v>
      </c>
      <c r="Q16" s="17">
        <f>N16*P16</f>
        <v>208</v>
      </c>
      <c r="R16" s="17" t="str">
        <f>IF(AND(Q16&gt;0,Q16&lt;=199),"III",IF(AND(Q16&gt;=200,Q16&lt;=599),"II",IF(AND(Q16&gt;=600,Q16&lt;=4000),"I"," ")))</f>
        <v>II</v>
      </c>
      <c r="S16" s="17" t="str">
        <f>IF(R16="III","ACEPTABLE",IF(R16="IV","ACEPTABLE","NO ACEPTABLE"))</f>
        <v>NO ACEPTABLE</v>
      </c>
      <c r="T16" s="16">
        <v>4</v>
      </c>
      <c r="U16" s="23" t="s">
        <v>182</v>
      </c>
      <c r="V16" s="22"/>
      <c r="W16" s="20"/>
      <c r="X16" s="20"/>
      <c r="Y16" s="20" t="s">
        <v>184</v>
      </c>
      <c r="Z16" s="16" t="s">
        <v>152</v>
      </c>
    </row>
  </sheetData>
  <mergeCells count="27">
    <mergeCell ref="D6:D8"/>
    <mergeCell ref="C6:C8"/>
    <mergeCell ref="B6:B8"/>
    <mergeCell ref="A6:A8"/>
    <mergeCell ref="A1:H3"/>
    <mergeCell ref="A4:A5"/>
    <mergeCell ref="B4:B5"/>
    <mergeCell ref="C4:C5"/>
    <mergeCell ref="D4:D5"/>
    <mergeCell ref="E4:E5"/>
    <mergeCell ref="F4:G4"/>
    <mergeCell ref="H4:H5"/>
    <mergeCell ref="I1:W2"/>
    <mergeCell ref="I3:W3"/>
    <mergeCell ref="X1:Z3"/>
    <mergeCell ref="L4:R4"/>
    <mergeCell ref="T4:U4"/>
    <mergeCell ref="V4:Z4"/>
    <mergeCell ref="I4:K4"/>
    <mergeCell ref="D9:D12"/>
    <mergeCell ref="C9:C12"/>
    <mergeCell ref="B9:B12"/>
    <mergeCell ref="A9:A12"/>
    <mergeCell ref="D13:D16"/>
    <mergeCell ref="C13:C16"/>
    <mergeCell ref="B13:B16"/>
    <mergeCell ref="A13:A16"/>
  </mergeCells>
  <conditionalFormatting sqref="O6 O8:O9">
    <cfRule type="cellIs" dxfId="23" priority="22" stopIfTrue="1" operator="equal">
      <formula>"ALTO"</formula>
    </cfRule>
    <cfRule type="cellIs" dxfId="22" priority="23" stopIfTrue="1" operator="equal">
      <formula>"MEDIO"</formula>
    </cfRule>
    <cfRule type="cellIs" dxfId="21" priority="24" stopIfTrue="1" operator="equal">
      <formula>"BAJO"</formula>
    </cfRule>
  </conditionalFormatting>
  <conditionalFormatting sqref="O10">
    <cfRule type="cellIs" dxfId="20" priority="19" stopIfTrue="1" operator="equal">
      <formula>"ALTO"</formula>
    </cfRule>
    <cfRule type="cellIs" dxfId="19" priority="20" stopIfTrue="1" operator="equal">
      <formula>"MEDIO"</formula>
    </cfRule>
    <cfRule type="cellIs" dxfId="18" priority="21" stopIfTrue="1" operator="equal">
      <formula>"BAJO"</formula>
    </cfRule>
  </conditionalFormatting>
  <conditionalFormatting sqref="O11">
    <cfRule type="cellIs" dxfId="17" priority="16" stopIfTrue="1" operator="equal">
      <formula>"ALTO"</formula>
    </cfRule>
    <cfRule type="cellIs" dxfId="16" priority="17" stopIfTrue="1" operator="equal">
      <formula>"MEDIO"</formula>
    </cfRule>
    <cfRule type="cellIs" dxfId="15" priority="18" stopIfTrue="1" operator="equal">
      <formula>"BAJO"</formula>
    </cfRule>
  </conditionalFormatting>
  <conditionalFormatting sqref="O12">
    <cfRule type="cellIs" dxfId="14" priority="13" stopIfTrue="1" operator="equal">
      <formula>"ALTO"</formula>
    </cfRule>
    <cfRule type="cellIs" dxfId="13" priority="14" stopIfTrue="1" operator="equal">
      <formula>"MEDIO"</formula>
    </cfRule>
    <cfRule type="cellIs" dxfId="12" priority="15" stopIfTrue="1" operator="equal">
      <formula>"BAJO"</formula>
    </cfRule>
  </conditionalFormatting>
  <conditionalFormatting sqref="O13">
    <cfRule type="cellIs" dxfId="11" priority="10" stopIfTrue="1" operator="equal">
      <formula>"ALTO"</formula>
    </cfRule>
    <cfRule type="cellIs" dxfId="10" priority="11" stopIfTrue="1" operator="equal">
      <formula>"MEDIO"</formula>
    </cfRule>
    <cfRule type="cellIs" dxfId="9" priority="12" stopIfTrue="1" operator="equal">
      <formula>"BAJO"</formula>
    </cfRule>
  </conditionalFormatting>
  <conditionalFormatting sqref="O14">
    <cfRule type="cellIs" dxfId="8" priority="7" stopIfTrue="1" operator="equal">
      <formula>"ALTO"</formula>
    </cfRule>
    <cfRule type="cellIs" dxfId="7" priority="8" stopIfTrue="1" operator="equal">
      <formula>"MEDIO"</formula>
    </cfRule>
    <cfRule type="cellIs" dxfId="6" priority="9" stopIfTrue="1" operator="equal">
      <formula>"BAJO"</formula>
    </cfRule>
  </conditionalFormatting>
  <conditionalFormatting sqref="O15">
    <cfRule type="cellIs" dxfId="5" priority="4" stopIfTrue="1" operator="equal">
      <formula>"ALTO"</formula>
    </cfRule>
    <cfRule type="cellIs" dxfId="4" priority="5" stopIfTrue="1" operator="equal">
      <formula>"MEDIO"</formula>
    </cfRule>
    <cfRule type="cellIs" dxfId="3" priority="6" stopIfTrue="1" operator="equal">
      <formula>"BAJO"</formula>
    </cfRule>
  </conditionalFormatting>
  <conditionalFormatting sqref="O16">
    <cfRule type="cellIs" dxfId="2" priority="1" stopIfTrue="1" operator="equal">
      <formula>"ALTO"</formula>
    </cfRule>
    <cfRule type="cellIs" dxfId="1" priority="2" stopIfTrue="1" operator="equal">
      <formula>"MEDIO"</formula>
    </cfRule>
    <cfRule type="cellIs" dxfId="0" priority="3" stopIfTrue="1" operator="equal">
      <formula>"BAJO"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Criterios </vt:lpstr>
      <vt:lpstr>Matriz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 Romero</dc:creator>
  <cp:lastModifiedBy>FAMILIA</cp:lastModifiedBy>
  <dcterms:created xsi:type="dcterms:W3CDTF">2023-10-30T17:10:49Z</dcterms:created>
  <dcterms:modified xsi:type="dcterms:W3CDTF">2024-04-24T02:32:46Z</dcterms:modified>
</cp:coreProperties>
</file>