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ocuments\ESPECIALIZACIÓN\SEGUNDO SEMESTRE\PROYECTO DE GRADO\ENTREGA PROYECTO COMPLETO\PROYECTO 11 MAYO\"/>
    </mc:Choice>
  </mc:AlternateContent>
  <bookViews>
    <workbookView xWindow="0" yWindow="0" windowWidth="20490" windowHeight="8235" tabRatio="926" firstSheet="3" activeTab="4"/>
  </bookViews>
  <sheets>
    <sheet name="PREPARACIÓN DE ALIMENTOS" sheetId="18" state="hidden" r:id="rId1"/>
    <sheet name="PREPARACIÓN DE ALIMENTOS (2)" sheetId="19" state="hidden" r:id="rId2"/>
    <sheet name="PREPARACIÓN DE ALIMENTOS (3)" sheetId="20" state="hidden" r:id="rId3"/>
    <sheet name="MATRIZ DE RIESGOS" sheetId="21" r:id="rId4"/>
    <sheet name="ANALISIS" sheetId="22" r:id="rId5"/>
    <sheet name="Hoja1" sheetId="23" state="hidden" r:id="rId6"/>
  </sheets>
  <definedNames>
    <definedName name="_xlnm._FilterDatabase" localSheetId="3" hidden="1">'MATRIZ DE RIESGOS'!$A$12:$AB$39</definedName>
    <definedName name="_xlnm._FilterDatabase" localSheetId="0" hidden="1">'PREPARACIÓN DE ALIMENTOS'!$A$6:$AC$6</definedName>
    <definedName name="_xlnm._FilterDatabase" localSheetId="1" hidden="1">'PREPARACIÓN DE ALIMENTOS (2)'!$A$6:$AC$6</definedName>
    <definedName name="_xlnm._FilterDatabase" localSheetId="2" hidden="1">'PREPARACIÓN DE ALIMENTOS (3)'!$A$6:$AB$6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0" i="23" l="1"/>
  <c r="G16" i="23"/>
  <c r="G8" i="23"/>
  <c r="G2" i="23"/>
  <c r="F2" i="23" s="1"/>
  <c r="F7" i="23" l="1"/>
  <c r="F11" i="23"/>
  <c r="F19" i="23"/>
  <c r="F4" i="23"/>
  <c r="F12" i="23"/>
  <c r="F16" i="23"/>
  <c r="F5" i="23"/>
  <c r="F9" i="23"/>
  <c r="F13" i="23"/>
  <c r="F17" i="23"/>
  <c r="F21" i="23"/>
  <c r="F3" i="23"/>
  <c r="F15" i="23"/>
  <c r="F8" i="23"/>
  <c r="F20" i="23"/>
  <c r="F6" i="23"/>
  <c r="F10" i="23"/>
  <c r="F14" i="23"/>
  <c r="F18" i="23"/>
  <c r="F22" i="23"/>
  <c r="G12" i="23"/>
  <c r="E87" i="22"/>
  <c r="E86" i="22"/>
  <c r="E85" i="22"/>
  <c r="E84" i="22"/>
  <c r="E83" i="22"/>
  <c r="E82" i="22"/>
  <c r="G81" i="22" s="1"/>
  <c r="F84" i="22" s="1"/>
  <c r="E81" i="22"/>
  <c r="E80" i="22"/>
  <c r="E79" i="22"/>
  <c r="E78" i="22"/>
  <c r="E77" i="22"/>
  <c r="E76" i="22"/>
  <c r="E75" i="22"/>
  <c r="E74" i="22"/>
  <c r="E73" i="22"/>
  <c r="E72" i="22"/>
  <c r="E71" i="22"/>
  <c r="E70" i="22"/>
  <c r="E69" i="22"/>
  <c r="E68" i="22"/>
  <c r="E67" i="22"/>
  <c r="E66" i="22"/>
  <c r="E65" i="22"/>
  <c r="E64" i="22"/>
  <c r="E63" i="22"/>
  <c r="E62" i="22"/>
  <c r="E61" i="22"/>
  <c r="E58" i="22"/>
  <c r="E57" i="22"/>
  <c r="E56" i="22"/>
  <c r="E29" i="22"/>
  <c r="E28" i="22"/>
  <c r="E27" i="22"/>
  <c r="E55" i="22"/>
  <c r="E54" i="22"/>
  <c r="E53" i="22"/>
  <c r="E52" i="22"/>
  <c r="E26" i="22"/>
  <c r="E25" i="22"/>
  <c r="E24" i="22"/>
  <c r="E23" i="22"/>
  <c r="E51" i="22"/>
  <c r="E50" i="22"/>
  <c r="E49" i="22"/>
  <c r="E48" i="22"/>
  <c r="E22" i="22"/>
  <c r="E21" i="22"/>
  <c r="E20" i="22"/>
  <c r="E19" i="22"/>
  <c r="E47" i="22"/>
  <c r="E46" i="22"/>
  <c r="E45" i="22"/>
  <c r="E44" i="22"/>
  <c r="E18" i="22"/>
  <c r="E17" i="22"/>
  <c r="E16" i="22"/>
  <c r="E15" i="22"/>
  <c r="E43" i="22"/>
  <c r="E42" i="22"/>
  <c r="E41" i="22"/>
  <c r="E40" i="22"/>
  <c r="E39" i="22"/>
  <c r="E38" i="22"/>
  <c r="E37" i="22"/>
  <c r="E36" i="22"/>
  <c r="E35" i="22"/>
  <c r="E34" i="22"/>
  <c r="E33" i="22"/>
  <c r="E32" i="22"/>
  <c r="E14" i="22"/>
  <c r="E13" i="22"/>
  <c r="E12" i="22"/>
  <c r="E11" i="22"/>
  <c r="E10" i="22"/>
  <c r="E9" i="22"/>
  <c r="E8" i="22"/>
  <c r="E7" i="22"/>
  <c r="E6" i="22"/>
  <c r="E5" i="22"/>
  <c r="E4" i="22"/>
  <c r="E3" i="22"/>
  <c r="G44" i="22" l="1"/>
  <c r="F46" i="22" s="1"/>
  <c r="G48" i="22"/>
  <c r="F51" i="22" s="1"/>
  <c r="G23" i="22"/>
  <c r="F24" i="22" s="1"/>
  <c r="F82" i="22"/>
  <c r="F83" i="22"/>
  <c r="F81" i="22"/>
  <c r="G85" i="22"/>
  <c r="F86" i="22" s="1"/>
  <c r="G77" i="22"/>
  <c r="F79" i="22" s="1"/>
  <c r="G61" i="22"/>
  <c r="F63" i="22" s="1"/>
  <c r="G73" i="22"/>
  <c r="F76" i="22" s="1"/>
  <c r="G3" i="22"/>
  <c r="F4" i="22" s="1"/>
  <c r="G27" i="22"/>
  <c r="F28" i="22" s="1"/>
  <c r="G52" i="22"/>
  <c r="F54" i="22" s="1"/>
  <c r="G15" i="22"/>
  <c r="F17" i="22" s="1"/>
  <c r="G32" i="22"/>
  <c r="F42" i="22" s="1"/>
  <c r="G56" i="22"/>
  <c r="F58" i="22" s="1"/>
  <c r="G19" i="22"/>
  <c r="F22" i="22" s="1"/>
  <c r="O14" i="21"/>
  <c r="R14" i="21" s="1"/>
  <c r="O39" i="21"/>
  <c r="R39" i="21" s="1"/>
  <c r="O25" i="21"/>
  <c r="R25" i="21" s="1"/>
  <c r="O33" i="21"/>
  <c r="R33" i="21" s="1"/>
  <c r="O32" i="21"/>
  <c r="R32" i="21" s="1"/>
  <c r="F26" i="22" l="1"/>
  <c r="F44" i="22"/>
  <c r="F45" i="22"/>
  <c r="F47" i="22"/>
  <c r="F48" i="22"/>
  <c r="F50" i="22"/>
  <c r="F49" i="22"/>
  <c r="F25" i="22"/>
  <c r="F23" i="22"/>
  <c r="F32" i="22"/>
  <c r="F80" i="22"/>
  <c r="F73" i="22"/>
  <c r="F20" i="22"/>
  <c r="F14" i="22"/>
  <c r="F38" i="22"/>
  <c r="F69" i="22"/>
  <c r="F37" i="22"/>
  <c r="F68" i="22"/>
  <c r="F40" i="22"/>
  <c r="F87" i="22"/>
  <c r="F70" i="22"/>
  <c r="F64" i="22"/>
  <c r="F65" i="22"/>
  <c r="F71" i="22"/>
  <c r="F74" i="22"/>
  <c r="F75" i="22"/>
  <c r="F6" i="22"/>
  <c r="F7" i="22"/>
  <c r="F13" i="22"/>
  <c r="F85" i="22"/>
  <c r="F66" i="22"/>
  <c r="F77" i="22"/>
  <c r="F61" i="22"/>
  <c r="F72" i="22"/>
  <c r="F67" i="22"/>
  <c r="F19" i="22"/>
  <c r="F39" i="22"/>
  <c r="F21" i="22"/>
  <c r="F5" i="22"/>
  <c r="F78" i="22"/>
  <c r="F62" i="22"/>
  <c r="F56" i="22"/>
  <c r="F29" i="22"/>
  <c r="F16" i="22"/>
  <c r="F57" i="22"/>
  <c r="F15" i="22"/>
  <c r="F11" i="22"/>
  <c r="F35" i="22"/>
  <c r="F34" i="22"/>
  <c r="F41" i="22"/>
  <c r="F33" i="22"/>
  <c r="F27" i="22"/>
  <c r="F18" i="22"/>
  <c r="F53" i="22"/>
  <c r="F55" i="22"/>
  <c r="F12" i="22"/>
  <c r="F52" i="22"/>
  <c r="F36" i="22"/>
  <c r="F3" i="22"/>
  <c r="F43" i="22"/>
  <c r="F10" i="22"/>
  <c r="F9" i="22"/>
  <c r="F8" i="22"/>
  <c r="O15" i="21"/>
  <c r="R15" i="21" s="1"/>
  <c r="O31" i="21"/>
  <c r="R31" i="21" s="1"/>
  <c r="O30" i="21"/>
  <c r="R30" i="21" s="1"/>
  <c r="O29" i="21"/>
  <c r="R29" i="21" s="1"/>
  <c r="O28" i="21"/>
  <c r="R28" i="21" s="1"/>
  <c r="O37" i="21"/>
  <c r="R37" i="21" s="1"/>
  <c r="O36" i="21"/>
  <c r="R36" i="21" s="1"/>
  <c r="O35" i="21"/>
  <c r="R35" i="21" s="1"/>
  <c r="O23" i="21"/>
  <c r="R23" i="21" s="1"/>
  <c r="O34" i="21"/>
  <c r="R34" i="21" s="1"/>
  <c r="O38" i="21"/>
  <c r="R38" i="21" s="1"/>
  <c r="O22" i="21"/>
  <c r="R22" i="21" s="1"/>
  <c r="O21" i="21"/>
  <c r="R21" i="21" s="1"/>
  <c r="O20" i="21"/>
  <c r="R20" i="21" s="1"/>
  <c r="O19" i="21"/>
  <c r="R19" i="21" s="1"/>
  <c r="O18" i="21"/>
  <c r="R18" i="21" s="1"/>
  <c r="O17" i="21"/>
  <c r="R17" i="21" s="1"/>
  <c r="O27" i="21"/>
  <c r="R27" i="21" s="1"/>
  <c r="O26" i="21"/>
  <c r="R26" i="21" s="1"/>
  <c r="O24" i="21"/>
  <c r="R24" i="21" s="1"/>
  <c r="O16" i="21"/>
  <c r="R16" i="21" s="1"/>
  <c r="O13" i="21"/>
  <c r="R13" i="21" s="1"/>
  <c r="O26" i="20" l="1"/>
  <c r="R26" i="20" s="1"/>
  <c r="O22" i="20"/>
  <c r="R22" i="20" s="1"/>
  <c r="O27" i="20"/>
  <c r="R27" i="20" s="1"/>
  <c r="O25" i="20"/>
  <c r="R25" i="20" s="1"/>
  <c r="O24" i="20"/>
  <c r="R24" i="20" s="1"/>
  <c r="O23" i="20"/>
  <c r="R23" i="20" s="1"/>
  <c r="O21" i="20"/>
  <c r="R21" i="20" s="1"/>
  <c r="O20" i="20"/>
  <c r="R20" i="20" s="1"/>
  <c r="O19" i="20"/>
  <c r="R19" i="20" s="1"/>
  <c r="O18" i="20"/>
  <c r="R18" i="20" s="1"/>
  <c r="O17" i="20"/>
  <c r="R17" i="20" s="1"/>
  <c r="O16" i="20"/>
  <c r="R16" i="20" s="1"/>
  <c r="O15" i="20"/>
  <c r="R15" i="20" s="1"/>
  <c r="O14" i="20"/>
  <c r="R14" i="20" s="1"/>
  <c r="O13" i="20"/>
  <c r="R13" i="20" s="1"/>
  <c r="O12" i="20"/>
  <c r="R12" i="20" s="1"/>
  <c r="O11" i="20"/>
  <c r="R11" i="20" s="1"/>
  <c r="O10" i="20"/>
  <c r="R10" i="20" s="1"/>
  <c r="O9" i="20"/>
  <c r="R9" i="20" s="1"/>
  <c r="O8" i="20"/>
  <c r="R8" i="20" s="1"/>
  <c r="O7" i="20"/>
  <c r="R7" i="20" s="1"/>
  <c r="S21" i="19" l="1"/>
  <c r="S10" i="19"/>
  <c r="P25" i="19"/>
  <c r="S25" i="19" s="1"/>
  <c r="P24" i="19"/>
  <c r="S24" i="19" s="1"/>
  <c r="P23" i="19"/>
  <c r="S23" i="19" s="1"/>
  <c r="P22" i="19"/>
  <c r="S22" i="19" s="1"/>
  <c r="P21" i="19"/>
  <c r="P20" i="19"/>
  <c r="S20" i="19" s="1"/>
  <c r="P19" i="19"/>
  <c r="S19" i="19" s="1"/>
  <c r="P18" i="19"/>
  <c r="S18" i="19" s="1"/>
  <c r="P17" i="19"/>
  <c r="S17" i="19" s="1"/>
  <c r="P16" i="19"/>
  <c r="S16" i="19" s="1"/>
  <c r="P15" i="19"/>
  <c r="S15" i="19" s="1"/>
  <c r="P14" i="19"/>
  <c r="S14" i="19" s="1"/>
  <c r="P13" i="19"/>
  <c r="S13" i="19" s="1"/>
  <c r="P12" i="19"/>
  <c r="S12" i="19" s="1"/>
  <c r="P11" i="19"/>
  <c r="S11" i="19" s="1"/>
  <c r="P10" i="19"/>
  <c r="P9" i="19"/>
  <c r="S9" i="19" s="1"/>
  <c r="P8" i="19"/>
  <c r="S8" i="19" s="1"/>
  <c r="P7" i="19"/>
  <c r="S7" i="19" s="1"/>
  <c r="P8" i="18" l="1"/>
  <c r="S8" i="18" s="1"/>
  <c r="P9" i="18"/>
  <c r="S9" i="18" s="1"/>
  <c r="P10" i="18"/>
  <c r="S10" i="18" s="1"/>
  <c r="P11" i="18"/>
  <c r="S11" i="18" s="1"/>
  <c r="P12" i="18"/>
  <c r="S12" i="18" s="1"/>
  <c r="P13" i="18"/>
  <c r="S13" i="18" s="1"/>
  <c r="P7" i="18"/>
  <c r="S7" i="18" s="1"/>
</calcChain>
</file>

<file path=xl/comments1.xml><?xml version="1.0" encoding="utf-8"?>
<comments xmlns="http://schemas.openxmlformats.org/spreadsheetml/2006/main">
  <authors>
    <author>tc={244687A4-9D94-45F3-8C06-D1A0474B2368}</author>
  </authors>
  <commentList>
    <comment ref="G12"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tambien se tomariaa la actvidad del machete o se crea uno a parte?</t>
        </r>
      </text>
    </comment>
  </commentList>
</comments>
</file>

<file path=xl/sharedStrings.xml><?xml version="1.0" encoding="utf-8"?>
<sst xmlns="http://schemas.openxmlformats.org/spreadsheetml/2006/main" count="1723" uniqueCount="444">
  <si>
    <t>CONDICIONES DE SEGURIDAD</t>
  </si>
  <si>
    <t>BIOMECANICO</t>
  </si>
  <si>
    <t>Equipos / Elementos De Proteccion Personal</t>
  </si>
  <si>
    <t>Controles administrativos, señalizaciòn, advertencia</t>
  </si>
  <si>
    <t>Controles de ingenieria</t>
  </si>
  <si>
    <t>Sustitución</t>
  </si>
  <si>
    <t>Eliminacion</t>
  </si>
  <si>
    <t>Peor Consecuencia</t>
  </si>
  <si>
    <t>Nro Expuestos</t>
  </si>
  <si>
    <t>Aceptabilidad del riesgo</t>
  </si>
  <si>
    <t>Interpretaciòn NR</t>
  </si>
  <si>
    <t>Nivel de Riesgo (NR) e Intervencion</t>
  </si>
  <si>
    <t>Nivel de Consecuencia</t>
  </si>
  <si>
    <t>Interpretacion del Nivel de Probabilidad</t>
  </si>
  <si>
    <t>Nivel de probabilidad  (ND x NE)</t>
  </si>
  <si>
    <t>Nivel de exposiciòn</t>
  </si>
  <si>
    <t>Nivel de deficiencia</t>
  </si>
  <si>
    <t>Individuo</t>
  </si>
  <si>
    <t>Medio</t>
  </si>
  <si>
    <t>Fuente</t>
  </si>
  <si>
    <t>Clasificaciòn</t>
  </si>
  <si>
    <t>Descripcion</t>
  </si>
  <si>
    <t>Medidas de Intervencion</t>
  </si>
  <si>
    <t>Criterios  Para Establecer Controles</t>
  </si>
  <si>
    <t>Valoracion  Del Riesgo</t>
  </si>
  <si>
    <t>Evaluacion  Del  Riesgo</t>
  </si>
  <si>
    <t>Controles  Existentes</t>
  </si>
  <si>
    <t>Efectos Posibles</t>
  </si>
  <si>
    <t>Peligro</t>
  </si>
  <si>
    <t>Tareas</t>
  </si>
  <si>
    <t>Actividades</t>
  </si>
  <si>
    <t>Zona / Lugar</t>
  </si>
  <si>
    <t>Proceso</t>
  </si>
  <si>
    <t>Existencia Requisito Legal Especifico Asociado             (SI o NO)</t>
  </si>
  <si>
    <t>Aceptable</t>
  </si>
  <si>
    <t>Aceptable con control especifico</t>
  </si>
  <si>
    <t>II</t>
  </si>
  <si>
    <t>No rutinaria</t>
  </si>
  <si>
    <t>De emergencia</t>
  </si>
  <si>
    <t>PSICOSOCIAL</t>
  </si>
  <si>
    <t>NA</t>
  </si>
  <si>
    <t xml:space="preserve">PANORAMA OPERACIONES : </t>
  </si>
  <si>
    <t>Versión: 01</t>
  </si>
  <si>
    <t>MATRIZ DE INDENTIFICACIÓN, EVALUACIÓN Y VALORACIÓN DE PELIGROS</t>
  </si>
  <si>
    <t>Rutinaria</t>
  </si>
  <si>
    <t>X</t>
  </si>
  <si>
    <t>Quemaduras</t>
  </si>
  <si>
    <t>Fecha: Abril de 2020</t>
  </si>
  <si>
    <t xml:space="preserve">ADMINISTRATIVA </t>
  </si>
  <si>
    <t>PRODUCCIÓN</t>
  </si>
  <si>
    <t xml:space="preserve">PERRO LOCO HOT DOGS </t>
  </si>
  <si>
    <t>CAJERA</t>
  </si>
  <si>
    <t>Manejo de personal, cuentas, toma de pedidos</t>
  </si>
  <si>
    <t>COCINA</t>
  </si>
  <si>
    <t xml:space="preserve">Manipulación de elementos y equipos cortantes </t>
  </si>
  <si>
    <t xml:space="preserve">preparación de alimentos </t>
  </si>
  <si>
    <t>Organización del trabajo, turnos, manejo de clientes</t>
  </si>
  <si>
    <t>Exposicion a robos, hurtos, accidentes</t>
  </si>
  <si>
    <t xml:space="preserve">Exposición a elementos corto-punzantes  </t>
  </si>
  <si>
    <t>Quemaduras- lesiones en tejidos blandos.</t>
  </si>
  <si>
    <t xml:space="preserve">Movimientos repetitivos a nivel de miembros superiores </t>
  </si>
  <si>
    <t>Quemaduras- accidentes graves</t>
  </si>
  <si>
    <t>Caidas de objetos, laminas del techo</t>
  </si>
  <si>
    <t>FISICO</t>
  </si>
  <si>
    <t xml:space="preserve">Cortaduras, golpes, machucones </t>
  </si>
  <si>
    <t>Alteraciones osteomusculares, procesos inflamatorios, tendinosis</t>
  </si>
  <si>
    <t xml:space="preserve">Graves quemaduras- lesion de tejidos blandos- </t>
  </si>
  <si>
    <t>Lesiones esqueleticas y de tejidos blandos</t>
  </si>
  <si>
    <t xml:space="preserve">Camaras de seguridad </t>
  </si>
  <si>
    <t>revisones y mantenimientos de la estructuras</t>
  </si>
  <si>
    <t>No Aceptable</t>
  </si>
  <si>
    <t xml:space="preserve">Heridas, estados postraumaticos </t>
  </si>
  <si>
    <t xml:space="preserve">perdida de un dedo </t>
  </si>
  <si>
    <t>Quemaduras graves</t>
  </si>
  <si>
    <t>fracturas- accidentes graves</t>
  </si>
  <si>
    <t>si / Resolución 2646 de 2008</t>
  </si>
  <si>
    <t>si/ resolución 2400 de 1979</t>
  </si>
  <si>
    <t xml:space="preserve">GATISO desordenes musculoesqueleticos </t>
  </si>
  <si>
    <t>Sistemas de extracción de temperatura</t>
  </si>
  <si>
    <t xml:space="preserve">Extintores,controles de alarmas contra incendios </t>
  </si>
  <si>
    <t>Señalización ubicación de extintores</t>
  </si>
  <si>
    <t>Guantes</t>
  </si>
  <si>
    <t xml:space="preserve">Situación deficiente con exposición esporádica, o bien situación mejorable
con exposición continuada o frecuente.
Es posible que suceda el daño alguna vez. </t>
  </si>
  <si>
    <t>Situación deficiente con exposición esporádica, o bien situación mejorable con exposición continuada o frecuente. Es posible que suceda el daño alguna vez.</t>
  </si>
  <si>
    <t>Situación deficiente con exposición continua, o muy deficiente con exposición frecuente. Normalmente la materialización del riesgo ocurre con frecuencia.</t>
  </si>
  <si>
    <t>I</t>
  </si>
  <si>
    <t xml:space="preserve">Estado de ansiedad depresion y estrés </t>
  </si>
  <si>
    <t>Mantenimiento a la infraestructura del establecimiento</t>
  </si>
  <si>
    <t>Sistemas de vigilancia continuas</t>
  </si>
  <si>
    <t xml:space="preserve">Alteraciones osteomusculares </t>
  </si>
  <si>
    <t>Capacitación y entrenamiento al Personal En Manejo de Emergencias (Extintores, Evacuación, Rescates y Primeros Auxilios)</t>
  </si>
  <si>
    <t>III</t>
  </si>
  <si>
    <t>Reportar condiciones adversas, mantener la calma, seguir indicaciones de seguridad.</t>
  </si>
  <si>
    <t>Schok, muerte, heridas en múltiples partes del cuerpo</t>
  </si>
  <si>
    <t xml:space="preserve"> Controlar exposición ante el riesgo</t>
  </si>
  <si>
    <t>Pausas Activas</t>
  </si>
  <si>
    <t>planeacion del trabajo</t>
  </si>
  <si>
    <t>Estrés Laboral, Trastornos sicosomaticos</t>
  </si>
  <si>
    <t>Capacitacion sobre estilos de vida saludables y estrategias para manejo de estrés. Realizar pausas activas.</t>
  </si>
  <si>
    <t>Capacitación en el manejo de estos elementos.</t>
  </si>
  <si>
    <t>Realizar extención de las manos antes de iniciar actividades y estiramiento de las mismas al finalizar jornada laboral; Realizar pausas activas</t>
  </si>
  <si>
    <t>Ajuste antropometrico del puesto del trabajo</t>
  </si>
  <si>
    <t xml:space="preserve">Capacitar sobre Higiene Postural, elaborar PVE Ergonomico , asegurar ejecución de pausas activas
</t>
  </si>
  <si>
    <t xml:space="preserve">Capacitar al personal ante el riesgo. Verificar entrega </t>
  </si>
  <si>
    <t>Zona rural y urbana Cúcuta Nte de Satander</t>
  </si>
  <si>
    <t>DIGITACION</t>
  </si>
  <si>
    <t>La tarea exige un importante esfuerzo de memoria, atención o concentración sobre estímulos o información detallada o que puede provenir de diversas fuentes.</t>
  </si>
  <si>
    <t>Estrés Laboral</t>
  </si>
  <si>
    <t>OPERATIVO</t>
  </si>
  <si>
    <t>MANEJO DE ESTRCUTURAS</t>
  </si>
  <si>
    <t>manejo de estructuras de carro canasta y grua para acceso aactividades en alturas.</t>
  </si>
  <si>
    <t>MECANICO</t>
  </si>
  <si>
    <t>Atrapamientos y/o aplastamientos</t>
  </si>
  <si>
    <t>TRABAJO EN ALTURAS</t>
  </si>
  <si>
    <t>utilizacion preretales para posicionarse y realizar revisiones en estructuras.</t>
  </si>
  <si>
    <t>ERGONÓMICOS</t>
  </si>
  <si>
    <t>LOCATIVO</t>
  </si>
  <si>
    <t>Malas posturas al utilizar equiopo de pretales pa ascenso y descenso en postes, ocasionando que el cuello este en extension, brazos mayor a 90°, antebrazo 100° - 0° - 60° y puernas siportando todo el peso del cuerpo por mas de 10 minutos.</t>
  </si>
  <si>
    <t>Vacío o borde desprotegido o sin protección adecuada</t>
  </si>
  <si>
    <t>Trabajos en altura sobre 1.5 metros o un nivel mas alto de este que realicen los trabajadores en sus actividades diarias.</t>
  </si>
  <si>
    <t>Caída a distinto nivel</t>
  </si>
  <si>
    <t>Inspeccion trimestral a equipos de trabajo en alturas</t>
  </si>
  <si>
    <t>pausas activas</t>
  </si>
  <si>
    <t>No presentar apoyo estale en estructUras de transmision y distribucion de energia como posteria donde se realizan trabajos por enciam de 1,5 metros de alto.</t>
  </si>
  <si>
    <t>REVEISIONES A EQUIPOS DE MEDIDA</t>
  </si>
  <si>
    <t>manejo de herramientas para el desarrollo de revisiones de equipos.</t>
  </si>
  <si>
    <t>Movimientos repetitivos y continuos.</t>
  </si>
  <si>
    <t>Trastornos Musculotendíneos</t>
  </si>
  <si>
    <t>Puntos caliente en diferentes conectores y derivaciones de red en estructuras de trasnmision y distribucion.</t>
  </si>
  <si>
    <t>Quemaduras por Superficies calientes</t>
  </si>
  <si>
    <t>ELÉCTRICO</t>
  </si>
  <si>
    <t>Contacto indirecto</t>
  </si>
  <si>
    <t>Inducción</t>
  </si>
  <si>
    <t>Validacion de Tension</t>
  </si>
  <si>
    <t>FISICOQUIMICO</t>
  </si>
  <si>
    <t xml:space="preserve">Posibles explsion debido a una sobre tension en equipos de medidad y transformacion de energia. </t>
  </si>
  <si>
    <t>Induccion eectrica de diferentes aisladores, traformadores de corriente o montajes integrales que se encuentran cerca de las lineas de distribucion otransmicion.</t>
  </si>
  <si>
    <t>Arco electrico equipos de medida de energia electrica y diferentes accesorios que se encuentran energizados al momanto de la actuvidad.</t>
  </si>
  <si>
    <t>Explosión</t>
  </si>
  <si>
    <t>QUIMICOS</t>
  </si>
  <si>
    <t>Esmog, PM10 y diversas sustancion en el aire que se encuentran cerca de las estructuras de distribucion y transmision de energia.</t>
  </si>
  <si>
    <t xml:space="preserve"> Material particulado</t>
  </si>
  <si>
    <t>TRASLADO</t>
  </si>
  <si>
    <t>traslado a pei o en vehiculo a sitio de la revision planeada</t>
  </si>
  <si>
    <t>Temperatura Area metropolitana y rural de Cucuta Norte de Santander conuna temoeratura promedio maxima de 35°C.</t>
  </si>
  <si>
    <t>Calor por exposicion laboral en jornada de 8 horas al dia</t>
  </si>
  <si>
    <t>Hidratacion</t>
  </si>
  <si>
    <t>DEL TRANSPORTE</t>
  </si>
  <si>
    <t>traslado en Camionetas, motocicletas, gruas,etc.</t>
  </si>
  <si>
    <t>accidente por Desplazamiento terrestre</t>
  </si>
  <si>
    <t>botiquin de primeros auxilios</t>
  </si>
  <si>
    <t>contacto con aerosoles y aceites refrigerantes usados en los trnasformadores de tension.</t>
  </si>
  <si>
    <t>SOCIOPOLITICO</t>
  </si>
  <si>
    <t>Hurto, daño, sabotaje por parte de terceros a bienes o equipos</t>
  </si>
  <si>
    <t>Agresión física</t>
  </si>
  <si>
    <t>BIOLOGICO</t>
  </si>
  <si>
    <t>Diferentes plantas venenosas, urticantes o espinosas presentes.</t>
  </si>
  <si>
    <t>Animales como sertientes, escorpiones, sapos, etc.</t>
  </si>
  <si>
    <t>Diferentes animales salvages de las zonas rurales.</t>
  </si>
  <si>
    <t>Vegetación urticante, venenosa o espinosa</t>
  </si>
  <si>
    <t>Animales venenosos</t>
  </si>
  <si>
    <t>Otros animales peligrosos</t>
  </si>
  <si>
    <t xml:space="preserve"> Gases, Vapores y Aerosoles</t>
  </si>
  <si>
    <t>Situación deficiente con exposición continua, o muy deficiente con exposición
frecuente.
Normalmente la materialización del riesgo ocurre con frecuencia.</t>
  </si>
  <si>
    <t>Situación mejorable con exposición ocasional o esporádica, o situación sin
anomalía destacable con cualquier nivel de exposición.
No es esperable que se materialice el riesgo, aunque puede ser concebible.</t>
  </si>
  <si>
    <t>Situación deficiente con exposición frecuente u ocasional, o bien situación
muy deficiente con exposición ocasional o esporádica.
La materialización del riesgo es posible que suceda varias veces en la vida laboral.</t>
  </si>
  <si>
    <t>No Aceptable o Aceptable con control específico</t>
  </si>
  <si>
    <t>Afecciones
Respiratorias</t>
  </si>
  <si>
    <t>Desidratacion</t>
  </si>
  <si>
    <t>si/ NTC GTC-45</t>
  </si>
  <si>
    <t>Accidente de transito</t>
  </si>
  <si>
    <t>si/ ley 336 de1996</t>
  </si>
  <si>
    <t>poblacion del sector a intervenir al moemnto hacer las diferenets actividades del contrato. Gruposal margen de la ley.</t>
  </si>
  <si>
    <t>Capacitación en el manejo de gruas y carro canasta.</t>
  </si>
  <si>
    <t>Capacitar sobre Higiene Postural, elaborar PVE Ergonomico , asegurar ejecución de pausas activas.</t>
  </si>
  <si>
    <t>Mantenimiento a equipos.</t>
  </si>
  <si>
    <t>Equipo para trabajo en alturas.</t>
  </si>
  <si>
    <t>Capacitar al personal ante el riesgo.</t>
  </si>
  <si>
    <t>Dotacion anteinflamable</t>
  </si>
  <si>
    <t>Dotacion,equipos y herramientas dielectricas.</t>
  </si>
  <si>
    <t>Dotacion, gafas y caretas de seguridad.</t>
  </si>
  <si>
    <t>Equipo de hidratacion.</t>
  </si>
  <si>
    <t>Mantenimiento a equipos de transporte.</t>
  </si>
  <si>
    <t>Maletin de herramientas.</t>
  </si>
  <si>
    <t>Dotacion, mascaras de seguridad.</t>
  </si>
  <si>
    <t>Dotacion chaqueta y pantalon para proteger anteel riesgo</t>
  </si>
  <si>
    <r>
      <t xml:space="preserve">Mala posturas </t>
    </r>
    <r>
      <rPr>
        <sz val="8"/>
        <color rgb="FFFF0000"/>
        <rFont val="Arial"/>
        <family val="2"/>
      </rPr>
      <t>separa en 2</t>
    </r>
  </si>
  <si>
    <r>
      <rPr>
        <b/>
        <sz val="8"/>
        <color rgb="FFFF0000"/>
        <rFont val="Arial"/>
        <family val="2"/>
      </rPr>
      <t>MUY ALTO</t>
    </r>
    <r>
      <rPr>
        <sz val="8"/>
        <color theme="1"/>
        <rFont val="Arial"/>
        <family val="2"/>
      </rPr>
      <t xml:space="preserve"> - Situación deficiente con exposición continua, o muy deficiente con exposición
frecuente.
Normalmente la materialización del riesgo ocurre con frecuencia.</t>
    </r>
  </si>
  <si>
    <t>Digitacion ( MANUAL DE FORMATOS EN TERRENO) de infomracion correspondinete a actividades diarias.</t>
  </si>
  <si>
    <t xml:space="preserve">Estado de ansiedad, depresion y estrés </t>
  </si>
  <si>
    <r>
      <rPr>
        <b/>
        <sz val="8"/>
        <color rgb="FFFF0000"/>
        <rFont val="Arial"/>
        <family val="2"/>
      </rPr>
      <t>CONDICIONES DE SEGURIDAD:</t>
    </r>
    <r>
      <rPr>
        <b/>
        <sz val="8"/>
        <color theme="1"/>
        <rFont val="Arial"/>
        <family val="2"/>
      </rPr>
      <t xml:space="preserve"> MECANICO</t>
    </r>
  </si>
  <si>
    <r>
      <t xml:space="preserve">Manejo de grua o carro canasta para trabajos en alturas y arneses opretales como equipos para trabajo en alturas. - </t>
    </r>
    <r>
      <rPr>
        <b/>
        <sz val="8"/>
        <color rgb="FFFF0000"/>
        <rFont val="Arial"/>
        <family val="2"/>
      </rPr>
      <t>DESCRIBIR POSIBLE FALLAS ANTE EL RIESGO EN LA ACTIVIDAD</t>
    </r>
  </si>
  <si>
    <t>No presentar apoyo estale en estructuras de transmision y distribucion de energia como posteria donde se realizan trabajos por enciam de 1,5 metros de alto.</t>
  </si>
  <si>
    <t>Caida, traumas o la muerte.</t>
  </si>
  <si>
    <t>Trastornos Musculoequeleticos.</t>
  </si>
  <si>
    <t>Movimientos repetitivos y continuos de miembros superiores al realizar inspecciones de equipos de medida.</t>
  </si>
  <si>
    <t>CONDICIONES DE SEGURIDAD: MECANICO</t>
  </si>
  <si>
    <t>CONDICIONES DE SEGURIDAD: ELECTRICO</t>
  </si>
  <si>
    <t>Quemaduras por contacto con superfecis como lineas y equipos de media y baja tension energizados.</t>
  </si>
  <si>
    <t>Trbajo con equipos de medida de energia electrica y diferentes accesorios que se encuentran energizadospor media o baja tension al momanto de la actividad.</t>
  </si>
  <si>
    <t>Contacto electrico indirecto ocasionando traumatismos, un paro cardíaco o la muerte.</t>
  </si>
  <si>
    <t>Contacto electrico directo ocasionando traumatismos, un paro cardíaco o la muerte.</t>
  </si>
  <si>
    <t>Trbajo con equipos de medida de energia electrica y diferentes accesorios que se encuentran desenergizados por media o baja tension al momanto de la actividad.</t>
  </si>
  <si>
    <t>CONDICIONES DE SEGURIDAD: TECNOLOGICO</t>
  </si>
  <si>
    <t>Revision y mantenimeinto a equipos de medida en mal estado o que esten presentando falla.</t>
  </si>
  <si>
    <t>Exposiicion material particulado (smog) de diversas sustancias que circulan en el aire y que se encuentran cerca de las estructuras de distribucion y transmicion de media y baja tension.</t>
  </si>
  <si>
    <t>Afectaciones respiratorias.</t>
  </si>
  <si>
    <t>Exposicion a temperaturas extremas por calor en el area metropolitana y rural de la ciudad de Cucuta - Norte de Santander con una temperatura romedio de maximo 35°C</t>
  </si>
  <si>
    <t>Deshidratación, sofocacion del individuo.</t>
  </si>
  <si>
    <t>Exposicion a accidentes de transito debido al traslado de los trabajadores en camionetas, motocicletas, gruas, etc.</t>
  </si>
  <si>
    <t>CONDICIONES DE SEGURIDAD: ACCIDENTES DE TRANSITO</t>
  </si>
  <si>
    <t>Lesiones, golpes, traumas o la muerte.</t>
  </si>
  <si>
    <t>contacto con aerosoles almomento de marcarlas cajas donde se depositan los equipos de medidas que se instalan.</t>
  </si>
  <si>
    <t>CONDICIONES DE SEGURIDAD: PUBLICOS</t>
  </si>
  <si>
    <t>Hurto, daño, sabotaje o agresion fisica por parte de terceros a bienes, equipos, servicios y trabajadores.</t>
  </si>
  <si>
    <t>Exposicion con grapos al margen de la ley al momento de realizar traslados en la zona rural.</t>
  </si>
  <si>
    <t>Posibles conflictos con la poblacion del sector a intervenir al momento de reaizar las diferentes altividadesl del contrato.</t>
  </si>
  <si>
    <t>Secuestros y traumas psicologicos.</t>
  </si>
  <si>
    <t>Desmayo, uticaria, alergias, etc.</t>
  </si>
  <si>
    <t>Contacto con diferentes plantas urticantes e la zona rural.</t>
  </si>
  <si>
    <t>Contacto con diferentes escorpiones e la zona rural.</t>
  </si>
  <si>
    <t>Contacto con diferentes serpientes e la zona rural.</t>
  </si>
  <si>
    <t>Dolor en el área afectada, enrojecimiento, hinchazón, frecuencia cardíaca rápida, hematomas, náuseas, sangrado o sudoración.</t>
  </si>
  <si>
    <t>Enrojecimiento, dolor en el área afectada, hinchazón o picazón</t>
  </si>
  <si>
    <t>Contacto con diferentes animales salvajes de la zona rural.</t>
  </si>
  <si>
    <t>Diferentes mordeduras e infecciones por contacto con animales salvajes.</t>
  </si>
  <si>
    <t>Malas posturas al utilizar equipo de pretales para ascenso y descenso en postes, ocasionando que el cuello este en extension, brazos mayor a 90°, antebrazo 100° - 0° - 60° y puernas siportando todo el peso del cuerpo por mas de 10 minutos.</t>
  </si>
  <si>
    <t>Posible atrapamiento y/o aplastamiento en estructuras como gruas y carro canasta al momento del desarrollo de actividades diarias.</t>
  </si>
  <si>
    <t>Atrapamientos,  aplastamientos y/o muerte.</t>
  </si>
  <si>
    <t>MUY ALTO</t>
  </si>
  <si>
    <t>BAJO</t>
  </si>
  <si>
    <t>MEDIO</t>
  </si>
  <si>
    <t>MATRIZ DE IDENTIFICACIÓN, EVALUACIÓN Y VALORACIÓN DE PELIGROS</t>
  </si>
  <si>
    <t>CONDICIONES DE SEGURIDAD: LOCATIVO</t>
  </si>
  <si>
    <t xml:space="preserve">DESPEJE Y LIMPIEZA DE ZONA DE TRABAJO </t>
  </si>
  <si>
    <t>Manejo de herramientas para el desarrollo de revisiones de equipos.</t>
  </si>
  <si>
    <t>Manejo de herramientas para el despeje y limpieza de zonas de trabajo.</t>
  </si>
  <si>
    <t>Pausas activas</t>
  </si>
  <si>
    <t>NOMBRE</t>
  </si>
  <si>
    <t>NIT</t>
  </si>
  <si>
    <t>RIESGO</t>
  </si>
  <si>
    <t>COORDINADOR DE SEGURIDAD</t>
  </si>
  <si>
    <t>CAM COLOMBIA MULTISERVICIOS S.A.S</t>
  </si>
  <si>
    <t>REQUISITO LEGAL</t>
  </si>
  <si>
    <t>DIRECCIÓN</t>
  </si>
  <si>
    <t>TELÉFONO</t>
  </si>
  <si>
    <t>FECHA DE EVALUACIÓN</t>
  </si>
  <si>
    <t>Av. 5 #17 Norte-10 a 17 Norte-130; Cúcuta-Norte de Santander</t>
  </si>
  <si>
    <t>Marlón González</t>
  </si>
  <si>
    <t>Descripción</t>
  </si>
  <si>
    <t>Interpretación del Nivel de Probabilidad</t>
  </si>
  <si>
    <t>Nivel de Riesgo (NR) e Intervención</t>
  </si>
  <si>
    <t>Nro. Expuestos</t>
  </si>
  <si>
    <t>Eliminación</t>
  </si>
  <si>
    <t>CONDICIONES DE SEGURIDAD: ACCIDENTES DE TRÁNSITO</t>
  </si>
  <si>
    <t>Traslado a pie o en vehículo a sitio de la revisión planeada</t>
  </si>
  <si>
    <t>Utilizar marcadores permanentes industriales para el proceso de marcación de cajas.</t>
  </si>
  <si>
    <t>La muerte</t>
  </si>
  <si>
    <t>311 253 97 65</t>
  </si>
  <si>
    <t>Efectos posibles</t>
  </si>
  <si>
    <t>Nivel de Probabilidad  (ND x NE)</t>
  </si>
  <si>
    <t>Nivel de Deficiencia (ND)</t>
  </si>
  <si>
    <t>Nivel de Exposición (NE)</t>
  </si>
  <si>
    <t>Nivel de Consecuencia (NC)</t>
  </si>
  <si>
    <t>Nivel de Interpretació (NR)</t>
  </si>
  <si>
    <t>Peor consecuencia</t>
  </si>
  <si>
    <t>Existencia requisito legal específico asociado (SÍ o NO)</t>
  </si>
  <si>
    <t>Controles de ingeniería</t>
  </si>
  <si>
    <t>Controles administrativos (señalización y advertencia)</t>
  </si>
  <si>
    <t>Equipos/Elementos de Proteccion Personal</t>
  </si>
  <si>
    <t>Medidas de intervención</t>
  </si>
  <si>
    <t>Criterios para establecer controles</t>
  </si>
  <si>
    <t>Valoración del riesgo</t>
  </si>
  <si>
    <t>Evaluación del riesgo</t>
  </si>
  <si>
    <t>Controles existentes</t>
  </si>
  <si>
    <t>Zona rural y urbana Cúcuta-Nte. de Satander</t>
  </si>
  <si>
    <t>Digitación (manual de formatos en terreno) de infomracion correspondinete a actividades diarias.</t>
  </si>
  <si>
    <t>Estrés laboral</t>
  </si>
  <si>
    <t>Planeación del trabajo</t>
  </si>
  <si>
    <t>No aceptable o aceptable con control específico</t>
  </si>
  <si>
    <t>Uso de un aplicativo móvil con campos de ayuda donde la información sea más fácil de diligenciar y de ser enviada al sistema.</t>
  </si>
  <si>
    <t>Manejo de estructuras de carro canasta y grua para acceso a actividades en alturas.</t>
  </si>
  <si>
    <t>CONDICIONES DE SEGURIDAD: MECÁNICO</t>
  </si>
  <si>
    <t>Utilización de preretales y equipo de alturas para posicionarse y realizar revisiones en estructuras.</t>
  </si>
  <si>
    <t>BIOMECÁNICO</t>
  </si>
  <si>
    <r>
      <t xml:space="preserve">Utilizar equipos que permitan un mejor apoyo y postura al momento de realizar las actividades en alturas como el equipo de </t>
    </r>
    <r>
      <rPr>
        <i/>
        <sz val="8"/>
        <color theme="1"/>
        <rFont val="Arial"/>
        <family val="2"/>
      </rPr>
      <t>AirClimb</t>
    </r>
    <r>
      <rPr>
        <sz val="8"/>
        <color theme="1"/>
        <rFont val="Arial"/>
        <family val="2"/>
      </rPr>
      <t>.</t>
    </r>
  </si>
  <si>
    <t>Clasificación</t>
  </si>
  <si>
    <t>Caída, traumas o la muerte.</t>
  </si>
  <si>
    <t>No aceptable</t>
  </si>
  <si>
    <t>Trabajos en altura sobre 1.5 metros o un nivel más alto de este que realicen los trabajadores en sus actividades diarias.</t>
  </si>
  <si>
    <t>Inspección trimestral a equipos de trabajo en alturas</t>
  </si>
  <si>
    <t>CONDICIONES DE SEGURIDAD: ELÉCTRICO</t>
  </si>
  <si>
    <t>Quemaduras por contacto con superficies tales como líneas y equipos de media y baja tensión energizados.</t>
  </si>
  <si>
    <t>Utilizar un sistema de conisgnas de desconexión y el uso de una bornera en paralelo para revisiones a usuarios cuando se pueda.</t>
  </si>
  <si>
    <t>Contacto eléctrico indirecto ocasionando traumatismos, paro cardíaco o la muerte.</t>
  </si>
  <si>
    <t>Trabajo con equipos de medida de energía eléctrica y diferentes accesorios que se encuentran energizados por media o baja tensión en el momento de la actividad.</t>
  </si>
  <si>
    <t>Contacto eléctrico directo ocasionando traumatismos, paro cardíaco o la muerte.</t>
  </si>
  <si>
    <t>Revisión y mantenimiento a equipos de medida en mal estado o que esten presentando falla.</t>
  </si>
  <si>
    <t>CONDICIONES DE SEGURIDAD: TECNOLÓGICO</t>
  </si>
  <si>
    <t>QUÍMICOS</t>
  </si>
  <si>
    <t>Exposición a temperaturas extremas por calor en el área metropolitana y rural de la ciudad de Cúcuta-Nte. de Santander con una temperatura promedio máxima de 35°C</t>
  </si>
  <si>
    <t>FÍSICO</t>
  </si>
  <si>
    <t>Deshidratación, sofocación del individuo.</t>
  </si>
  <si>
    <t>Hidratación</t>
  </si>
  <si>
    <t>Desidratación</t>
  </si>
  <si>
    <t>Equipo de hidratación</t>
  </si>
  <si>
    <t>Exposición a accidentes de tránsito debido al traslado de los trabajadores en camionetas, motocicletas, gruas, etc.</t>
  </si>
  <si>
    <t>Exposición a grupos al margen de la ley al momento de realizar traslados en la zona rural.</t>
  </si>
  <si>
    <t>CONDICIONES DE SEGURIDAD: PÚBLICOS</t>
  </si>
  <si>
    <t>Hurto, daño, sabotaje o agresión física por parte de terceros a bienes, equipos, servicios y trabajadores.</t>
  </si>
  <si>
    <t>Posibles conflictos con la población del sector a intervenir en el momento de realizar las diferentes altividadesl del contrato.</t>
  </si>
  <si>
    <t>Secuestros y traumas psicológicos.</t>
  </si>
  <si>
    <t>Contacto con diferentes plantas urticantes en la zona rural.</t>
  </si>
  <si>
    <t>BIOLÓGICO</t>
  </si>
  <si>
    <t>Desmayo, urticaria, alergias, etc.</t>
  </si>
  <si>
    <t>Ansiedad depresiva</t>
  </si>
  <si>
    <t>Sí</t>
  </si>
  <si>
    <t>Capacitacion sobre estilos de vida saludables y estrategias para manejo de estrés. 
Realizar pausas activas.</t>
  </si>
  <si>
    <t xml:space="preserve">Amputaciones </t>
  </si>
  <si>
    <t xml:space="preserve">Sí </t>
  </si>
  <si>
    <t>Mantenimiento a equipos de carro canasta y grua.</t>
  </si>
  <si>
    <t>Posturas inadecuadas al utilizar equipo de pretales para ascenso y descenso en postes, ocasionando que el cuello este en extensión, una elevación de los brazos mayor a 90°, en los  antebrazos de 100° - 0° - 60° y las piernas soportando todo el peso del cuerpo por más de 10 minutos.</t>
  </si>
  <si>
    <t>NO</t>
  </si>
  <si>
    <t>Capacitar al personal de trabajo de esta actividad sobre la higiene postural y hacer seguimiento ergonómico en las actividades de los colaboradores y asegurar la ejecución de pausas activas.</t>
  </si>
  <si>
    <t>No presentar apoyo estable en estructuras de transmisión y distribución de energía, tales como posteria en donde se realizan trabajos por encima de 1.5 metros de altura.</t>
  </si>
  <si>
    <t>Muerte</t>
  </si>
  <si>
    <t>Botiquín de primeros auxilios, camilla e inmobilizador de cuello</t>
  </si>
  <si>
    <t>Afecciones
cutaneas</t>
  </si>
  <si>
    <t>Contacto con diferentes serpientes en la zona rural.</t>
  </si>
  <si>
    <r>
      <t xml:space="preserve">Contacto con aerosoles </t>
    </r>
    <r>
      <rPr>
        <sz val="8"/>
        <rFont val="Arial"/>
        <family val="2"/>
      </rPr>
      <t>de pintura anticorrosiva</t>
    </r>
    <r>
      <rPr>
        <sz val="8"/>
        <color theme="1"/>
        <rFont val="Arial"/>
        <family val="2"/>
      </rPr>
      <t xml:space="preserve"> al momento de marcar las cajas donde se depositan los equipos de medidas que se instalan.</t>
    </r>
  </si>
  <si>
    <t>Uso de guantes de seguridad</t>
  </si>
  <si>
    <t>Control de vacunas. Uso de EPP</t>
  </si>
  <si>
    <t>Uso de EPP</t>
  </si>
  <si>
    <t>Realizar poda de la zona vegetativa para desarrollar la actividad sin obstaculos. Utilizar adecuadamente las herramientas teniendo autocuidado.</t>
  </si>
  <si>
    <t>Amputación</t>
  </si>
  <si>
    <t>Contacto con diferentes escorpiones, avispas o abejas en la zona rural.</t>
  </si>
  <si>
    <t>Enrojecimiento, alergia, dolor en el área afectada, hinchazón o picazón.</t>
  </si>
  <si>
    <t>Alteraciones cutáneas</t>
  </si>
  <si>
    <t xml:space="preserve">Suministrar equipo de apicultura a las cuadrillas. Inspeccionar y verificar los riesgos en el sitio de trabajo. Capacitar y reentrenar en primeros auxilios. </t>
  </si>
  <si>
    <t>Síndrome respiratorio agudo y grave, tos, fiebre etc.</t>
  </si>
  <si>
    <t xml:space="preserve">implementacion de elementos de bioseguridad como guantes y tapabocas al realizar actividades en terreno. </t>
  </si>
  <si>
    <t>ALTO</t>
  </si>
  <si>
    <t>Alteraciones de sistema circulatorio</t>
  </si>
  <si>
    <t>Implementar pausas activas, descansos y rotacion de los operativos. Capacitar en higiene postural, enfermedades generadas por la actividad y hacer seguimiento ergonómico en las actividades de los colaboradores y asegurar la ejecución de pausas activas.</t>
  </si>
  <si>
    <t>Lesiones del sistema músculo esquelético</t>
  </si>
  <si>
    <t>Postura sedente prolongada en el vehiculo</t>
  </si>
  <si>
    <t>Pausas Activas. Descansos</t>
  </si>
  <si>
    <t>Concientizar al personal en la importancia de realizar pausas activas y descansos</t>
  </si>
  <si>
    <t>Mantenimiento preventivo al vehiculo</t>
  </si>
  <si>
    <t>Inspeccion preoperacional. Documentacion vigente</t>
  </si>
  <si>
    <t>Utilizar Cinturon de seguridad</t>
  </si>
  <si>
    <t>atencion a todas las condiciones del terreno y via en la cual se realiza el recorrido</t>
  </si>
  <si>
    <t>1. inspeccion visual a conductores de energia, 2. evidenciar el recorrido del circuito y el buen estado.</t>
  </si>
  <si>
    <t>no realizar actividades bajo condiciones climaticas adversas (lluvias, tormentas electricas, atmosfera cargada)</t>
  </si>
  <si>
    <t>Uso de guantes dielectricos deacuerdo al tipo de tencion a intervenir, uso de visor arch flash con las calorias deacurdo al tipo de tencion a intervenir</t>
  </si>
  <si>
    <t>1. inspeccion visual a conductores de energia.
2. evidenciar el recorrido del circuito y el buen estado.</t>
  </si>
  <si>
    <t>Capacitar en riesgo electrico, posibles daños y el uso adecuado de los elementos de proteccion. Utilizar la herramienta aislada para evitar cortos. Socializar instructivos de trabajo seguro</t>
  </si>
  <si>
    <t>Utilizar los elementos de proteccion, protector arch flash y guantes dielectricos de acuerdo al nivel de tencion a intervenir, dotacion ignifuga, formaciones con respecto a actitud de comportamiento frente a condiciones inseguras</t>
  </si>
  <si>
    <t>Herramientas Aisladas/Barreras de Proteccion Contra arco electrico.</t>
  </si>
  <si>
    <t xml:space="preserve">Señaliza y delimitar el sitio de trabajo. Uso de herramientas y equipos aislados </t>
  </si>
  <si>
    <t xml:space="preserve">Uso de visor arc flash y guantes dielectricos </t>
  </si>
  <si>
    <t>Capacitar en riesgo electrico. Socializar los procedimientos de trabajo. Utilizar las herramientas de trabajo aislantes y pinza voltiamperimetrica para minimizar el riesgo</t>
  </si>
  <si>
    <t>Utilizar los elementos de proteccion, visor ignifugo y guantes dielectricos de 500v - 1000v dotacion ignifuga</t>
  </si>
  <si>
    <t>Extintor Multiproposito</t>
  </si>
  <si>
    <t>Uso de Epps</t>
  </si>
  <si>
    <t>Inspeccionar y verificar las condiciones del terreno</t>
  </si>
  <si>
    <t>Caida de objetos desde alturas</t>
  </si>
  <si>
    <t>Golpes y Facturas.</t>
  </si>
  <si>
    <t>Señaliza y delimitar el sitio de trabajo</t>
  </si>
  <si>
    <t>Usar casco de seguridad con barbuquejo</t>
  </si>
  <si>
    <t xml:space="preserve"> divulgar medidas de seguridad para controlar la exposición ante el riesgo</t>
  </si>
  <si>
    <t>Capacitar en autocuidado y prevencion de accidentes laboral y medidas de seguridad</t>
  </si>
  <si>
    <t>Se informa de los numeros telefonicos en caso de emergencia</t>
  </si>
  <si>
    <t xml:space="preserve">Capacitar en riesgo publico y manejo de situaciones peligrosas. Socializar el Medevac. </t>
  </si>
  <si>
    <t>CONDICIONES DE SEGURIDAD: TRABAJO EN ALTURAS</t>
  </si>
  <si>
    <t>Capacitar en riesgo por exposicion al sol, consecuencias y daños en la salud. Suministrar agua potable para su hidratacion.</t>
  </si>
  <si>
    <t xml:space="preserve">Exposicion a vibracion cuerpo completo generada por el vehiculo </t>
  </si>
  <si>
    <t>Disconfort</t>
  </si>
  <si>
    <t>Descansos, pausas activas</t>
  </si>
  <si>
    <t>Fomentar pausas activas y descansos que permitan minimizar el riesgo por vibracion</t>
  </si>
  <si>
    <t>Cronograma de entrega de acta de la informacion.</t>
  </si>
  <si>
    <t>Implementacion de un cronograma</t>
  </si>
  <si>
    <t>puesto de trabajo organizado</t>
  </si>
  <si>
    <t>Jornada de trabajo extensa, por traslado de sitios en la zona rural</t>
  </si>
  <si>
    <t>Fatiga</t>
  </si>
  <si>
    <t>Disminucion del rendimiento laboral</t>
  </si>
  <si>
    <t xml:space="preserve">Implementar pausas activas y descansos. Programar jornadas de bienestar. </t>
  </si>
  <si>
    <t>Capacitar en riesgo quimico por la inhalacion de gases y vapores, medidas de seguridad y control. Fomentar autocuidado y precaucion</t>
  </si>
  <si>
    <t>Utilizar Elementos de proteccion personal y dotacion de trabajo</t>
  </si>
  <si>
    <t>4 y 5</t>
  </si>
  <si>
    <t>TRASLADO A LA ZONA DONDE SE REALIZARAN LAS ACTIVIDADES</t>
  </si>
  <si>
    <t>Exposición a virus en el ambiente como covid - 19  Por el contacto físico con personas positivas durante 15 minutos y a menos de 2 ml, contacto y  entrada en entornos infectados por covid 19.</t>
  </si>
  <si>
    <t>Trastornos Musculoesqueléticos.</t>
  </si>
  <si>
    <t>REVISIONES A EQUIPOS DE MEDIDA</t>
  </si>
  <si>
    <t xml:space="preserve">Posibles explosión debido a una sobre tensión en equipos de medidas y transformación de energía. </t>
  </si>
  <si>
    <t>DIGITACIÓN DE ORDENES DE TRABAJO PERSONAL OPERATIVO</t>
  </si>
  <si>
    <t xml:space="preserve">Teniendo en cuenta la emergencia sanitaria por la cual está pasando nuestro país no programar actividades en las cuales la probabilidad de contacto físico con usuarios sea mínima, divulgar todas las estrategias y protocolos de prevención para el covid 19, medir y realizar seguimiento a los protocolos de control establecidos, 4. enviar a atención por EPS al personal que se presente con síntomas de gripa. realización de test de conocimientos acerca de lo relacionado a covid 19.  </t>
  </si>
  <si>
    <t>Capacitar en seguridad vial, Cumplir con las señales de advertencia (Alarmas, pito de reversa, luces). Respetar límites de velocidad establecidos. Realizar inspección preoperacional al vehículo.  Respetar normas y señales de tránsito (realizar el trabajo libre del efecto de alcohol y drogas ilegales). en el caso de las motocicletas cumplir con el uso del KIT de motocicletas (rodilleras, coderas, chaleco airg bag bien sujetado o anclado)</t>
  </si>
  <si>
    <t>Contar con acompañamiento de personal de gestión social en el momento de la realización de actividades en áreas catalogodas de difícil gestión público</t>
  </si>
  <si>
    <t>barrera de señalizacion para no acercarce al incado de postes.</t>
  </si>
  <si>
    <t>capacitacion deacuerdo al riesgo quimico.</t>
  </si>
  <si>
    <t>gafas de seguridad y mascarrillas respiratorias con filtro</t>
  </si>
  <si>
    <t>Uso de mascarrilli con filtro.</t>
  </si>
  <si>
    <t>irritación de las vías respiratorias (nariz,
boca, membranas mucosas), enfermmedades cutaneas, además mareos y dolor de cabeza.</t>
  </si>
  <si>
    <t>Uso de mascarrilli con filtro, uso de camisa manga larga y guantes de proteccion.</t>
  </si>
  <si>
    <t>Afecciones
Respiratoria y dermatites cronica</t>
  </si>
  <si>
    <t>Exposición de material particulado (smog), de diversas sustancias que circulan en el aire, asi como exposicicion al polvo de de amianto cuanodse esta fundiento posteria para posteriormente incar los postes.</t>
  </si>
  <si>
    <t>Afecciones respiratorias y cáncer de pulmón.</t>
  </si>
  <si>
    <t>cáncer de pulmón.
respiratorias</t>
  </si>
  <si>
    <t xml:space="preserve">Suministrar a las cuadrillas suero antiofidico cuando exista emergencia por mordedura de serpiente. Mantener actualizado el control de vacunas. Inspeccionar y verificar el sitio para minimizar los riesgos. Capacitar y reentrenar en primeros auxilios. Utilizar los EPPs   </t>
  </si>
  <si>
    <t xml:space="preserve">Mantener actualizado el control de vacunas. Inspeccionar y verificar el sitio para minimizar los riesgos. Capacitar y reentrenar en primeros auxilios. Utilizar los EPPs  </t>
  </si>
  <si>
    <t xml:space="preserve">Capacitar en autocuidado, riesgo locativo y sus posibles consecuencias. Realizar inspeccion para verificar que las herramientas las tenga aseguradas el trabajador para evitar la caida de las mismas. Utilizar los EPPs </t>
  </si>
  <si>
    <t xml:space="preserve">Inspeccionar y verificar las condiciones del terreno para evitar posible accidente. Realizar Charla de sensibilización en autocuidado y comportamiento seguro. Utilizar los EPPs </t>
  </si>
  <si>
    <t>Utilizar Equipo de apicultura.</t>
  </si>
  <si>
    <t xml:space="preserve">Posturas
inadecuadas y Fatiga a nivel cervical. </t>
  </si>
  <si>
    <t>Pausas activas y uso de nuevos dispositivos como AirClimb.</t>
  </si>
  <si>
    <t>Movimientos repetitivos al retiro de vegetación, maleza y diversos objetos que obstruyan la zona de trabajo</t>
  </si>
  <si>
    <t>MANEJO DE ESTRUCTURAS, GRUAS Y CARRO CANASTA</t>
  </si>
  <si>
    <t>Traumas</t>
  </si>
  <si>
    <t>GTC-45: 2012</t>
  </si>
  <si>
    <t>Abril de 2021</t>
  </si>
  <si>
    <t>PROCESO</t>
  </si>
  <si>
    <t>CLASIFICACION DEL PELIGRO</t>
  </si>
  <si>
    <t>NIVEL DE RIESGO (NR)</t>
  </si>
  <si>
    <t xml:space="preserve">NIVEL DE PROBABILIDAD </t>
  </si>
  <si>
    <t>NIVEL DE CONSECUENCIA</t>
  </si>
  <si>
    <t>Mortal o Catastrófico (M)</t>
  </si>
  <si>
    <t>Muy grave (MG)</t>
  </si>
  <si>
    <t>Grave (G)</t>
  </si>
  <si>
    <t>Leve (L)</t>
  </si>
  <si>
    <t>ACEPTABILIDAD DEL RIESGO</t>
  </si>
  <si>
    <t>IV</t>
  </si>
  <si>
    <t>CLASIFICACION</t>
  </si>
  <si>
    <t>FRECUENCIA</t>
  </si>
  <si>
    <t>PORCENTAJE (%)</t>
  </si>
  <si>
    <t>TOTAL</t>
  </si>
  <si>
    <t>OPERATIVO Y ADMINISTRATIVO EN TERRENO</t>
  </si>
  <si>
    <t>EVALUACION DEL RIESGO</t>
  </si>
  <si>
    <t>RESULTADOS DE LA IDENTIFICACIÓN DE PELIGROS</t>
  </si>
  <si>
    <t>CLASIFICACIÓN</t>
  </si>
  <si>
    <t>CLASIFICACIÓN DEL PELIGRO</t>
  </si>
  <si>
    <t>TÉCNICO ADMINISTRATIVO EN TERRENO</t>
  </si>
  <si>
    <t>TÉCNICO OPERATIVO EN TERRENO</t>
  </si>
  <si>
    <t>TÉCNICO OPERATIVO Y ADMINISTRATIVO EN TERRENO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</si>
</sst>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name val="Arial"/>
      <family val="2"/>
    </font>
    <font>
      <sz val="8"/>
      <name val="Arial"/>
      <family val="2"/>
    </font>
    <font>
      <b/>
      <sz val="8"/>
      <name val="Arial"/>
      <family val="2"/>
    </font>
    <font>
      <b/>
      <sz val="8"/>
      <color theme="1"/>
      <name val="Arial"/>
      <family val="2"/>
    </font>
    <font>
      <sz val="8"/>
      <color theme="1"/>
      <name val="Arial"/>
      <family val="2"/>
    </font>
    <font>
      <sz val="8"/>
      <color rgb="FFFF0000"/>
      <name val="Arial"/>
      <family val="2"/>
    </font>
    <font>
      <b/>
      <sz val="8"/>
      <color rgb="FFFF0000"/>
      <name val="Arial"/>
      <family val="2"/>
    </font>
    <font>
      <i/>
      <sz val="8"/>
      <color theme="1"/>
      <name val="Arial"/>
      <family val="2"/>
    </font>
    <font>
      <b/>
      <sz val="8"/>
      <color theme="0"/>
      <name val="Arial"/>
      <family val="2"/>
    </font>
    <font>
      <sz val="8"/>
      <color theme="0"/>
      <name val="Arial"/>
      <family val="2"/>
    </font>
    <font>
      <sz val="11"/>
      <color theme="1"/>
      <name val="Calibri"/>
      <family val="2"/>
      <scheme val="minor"/>
    </font>
    <font>
      <b/>
      <sz val="11"/>
      <color theme="0"/>
      <name val="Calibri"/>
      <family val="2"/>
      <scheme val="minor"/>
    </font>
    <font>
      <b/>
      <sz val="11"/>
      <color theme="1"/>
      <name val="Calibri"/>
      <family val="2"/>
      <scheme val="minor"/>
    </font>
    <font>
      <b/>
      <sz val="10"/>
      <color theme="0"/>
      <name val="Times New Roman"/>
      <family val="1"/>
    </font>
    <font>
      <b/>
      <sz val="10"/>
      <color theme="1"/>
      <name val="Times New Roman"/>
      <family val="1"/>
    </font>
    <font>
      <sz val="10"/>
      <color theme="1"/>
      <name val="Times New Roman"/>
      <family val="1"/>
    </font>
  </fonts>
  <fills count="11">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0000"/>
        <bgColor indexed="64"/>
      </patternFill>
    </fill>
    <fill>
      <patternFill patternType="solid">
        <fgColor rgb="FF0070C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0" fontId="1" fillId="0" borderId="0"/>
    <xf numFmtId="0" fontId="1" fillId="0" borderId="0"/>
    <xf numFmtId="0" fontId="1" fillId="0" borderId="0"/>
    <xf numFmtId="9" fontId="11" fillId="0" borderId="0" applyFont="0" applyFill="0" applyBorder="0" applyAlignment="0" applyProtection="0"/>
  </cellStyleXfs>
  <cellXfs count="114">
    <xf numFmtId="0" fontId="0" fillId="0" borderId="0" xfId="0"/>
    <xf numFmtId="0" fontId="3" fillId="5" borderId="1" xfId="3" applyFont="1" applyFill="1" applyBorder="1" applyAlignment="1">
      <alignment horizontal="center" vertical="center" wrapText="1"/>
    </xf>
    <xf numFmtId="0" fontId="3" fillId="7" borderId="1" xfId="3" applyFont="1" applyFill="1" applyBorder="1" applyAlignment="1">
      <alignment horizontal="center" vertical="center" textRotation="90" wrapText="1"/>
    </xf>
    <xf numFmtId="0" fontId="3" fillId="4" borderId="1" xfId="3" applyFont="1" applyFill="1" applyBorder="1" applyAlignment="1">
      <alignment horizontal="center" vertical="center" textRotation="90" wrapText="1"/>
    </xf>
    <xf numFmtId="0" fontId="3" fillId="2" borderId="1" xfId="3" applyFont="1" applyFill="1" applyBorder="1" applyAlignment="1">
      <alignment horizontal="center" vertical="center" textRotation="90" wrapText="1"/>
    </xf>
    <xf numFmtId="0" fontId="3" fillId="5" borderId="1" xfId="3" applyFont="1" applyFill="1" applyBorder="1" applyAlignment="1">
      <alignment horizontal="center" vertical="center" textRotation="90" wrapText="1"/>
    </xf>
    <xf numFmtId="0" fontId="3" fillId="3" borderId="1" xfId="3" applyFont="1" applyFill="1" applyBorder="1" applyAlignment="1">
      <alignment horizontal="center" vertical="center" textRotation="90"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textRotation="90"/>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wrapText="1"/>
    </xf>
    <xf numFmtId="0" fontId="2" fillId="0" borderId="1" xfId="0" applyFont="1" applyBorder="1" applyAlignment="1">
      <alignment horizontal="center" vertical="center" wrapText="1"/>
    </xf>
    <xf numFmtId="0" fontId="4" fillId="8" borderId="1" xfId="0" applyFont="1" applyFill="1" applyBorder="1" applyAlignment="1">
      <alignment horizontal="center" vertical="center"/>
    </xf>
    <xf numFmtId="0" fontId="2" fillId="8"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7" fillId="0" borderId="1" xfId="0" applyFont="1" applyBorder="1" applyAlignment="1">
      <alignment horizontal="center" vertical="center" textRotation="90" wrapText="1"/>
    </xf>
    <xf numFmtId="0" fontId="6" fillId="0" borderId="0" xfId="0" applyFont="1" applyAlignment="1">
      <alignment horizontal="center" vertical="center"/>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wrapText="1"/>
    </xf>
    <xf numFmtId="0" fontId="3" fillId="0" borderId="1" xfId="0" applyFont="1" applyFill="1" applyBorder="1" applyAlignment="1">
      <alignment horizontal="center" vertical="center" textRotation="90" wrapText="1"/>
    </xf>
    <xf numFmtId="0" fontId="4" fillId="0" borderId="1" xfId="0" applyFont="1" applyBorder="1" applyAlignment="1">
      <alignment horizontal="center" vertical="center" wrapText="1"/>
    </xf>
    <xf numFmtId="0" fontId="5" fillId="0" borderId="0" xfId="0" applyFont="1" applyFill="1" applyAlignment="1">
      <alignment horizontal="center"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textRotation="90"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9" fillId="10" borderId="1" xfId="3" applyFont="1" applyFill="1" applyBorder="1" applyAlignment="1">
      <alignment horizontal="center" vertical="center" wrapText="1"/>
    </xf>
    <xf numFmtId="0" fontId="9" fillId="10" borderId="1" xfId="3" applyFont="1" applyFill="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wrapText="1"/>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9" fontId="0" fillId="0" borderId="1" xfId="4" applyNumberFormat="1" applyFont="1" applyBorder="1" applyAlignment="1">
      <alignment horizontal="center" vertical="center"/>
    </xf>
    <xf numFmtId="0" fontId="0" fillId="0" borderId="1" xfId="0" applyBorder="1" applyAlignment="1">
      <alignment horizontal="left"/>
    </xf>
    <xf numFmtId="0" fontId="0" fillId="0" borderId="1" xfId="0" applyBorder="1" applyAlignment="1">
      <alignment horizontal="left" vertical="center"/>
    </xf>
    <xf numFmtId="0" fontId="12" fillId="10" borderId="1" xfId="0" applyFont="1" applyFill="1" applyBorder="1" applyAlignment="1">
      <alignment horizontal="center" vertical="center"/>
    </xf>
    <xf numFmtId="0" fontId="4" fillId="0" borderId="1" xfId="0" applyFont="1" applyFill="1" applyBorder="1" applyAlignment="1">
      <alignment horizontal="center" vertical="center" textRotation="90" wrapText="1"/>
    </xf>
    <xf numFmtId="0" fontId="12" fillId="10" borderId="1" xfId="0" applyFont="1" applyFill="1" applyBorder="1" applyAlignment="1">
      <alignment vertical="center"/>
    </xf>
    <xf numFmtId="0" fontId="14" fillId="10" borderId="1" xfId="0" applyFont="1" applyFill="1" applyBorder="1" applyAlignment="1">
      <alignment horizontal="center" vertical="center"/>
    </xf>
    <xf numFmtId="0" fontId="16" fillId="0" borderId="1" xfId="0" applyFont="1" applyBorder="1" applyAlignment="1">
      <alignment horizontal="center" vertical="center"/>
    </xf>
    <xf numFmtId="9" fontId="16" fillId="0" borderId="1" xfId="4" applyNumberFormat="1" applyFont="1" applyBorder="1" applyAlignment="1">
      <alignment horizontal="center" vertical="center"/>
    </xf>
    <xf numFmtId="0" fontId="16" fillId="0" borderId="1" xfId="0" applyFont="1" applyBorder="1" applyAlignment="1">
      <alignment horizontal="left"/>
    </xf>
    <xf numFmtId="0" fontId="16" fillId="0" borderId="1" xfId="0" applyFont="1" applyBorder="1" applyAlignment="1">
      <alignment horizontal="left" vertical="center"/>
    </xf>
    <xf numFmtId="0" fontId="12" fillId="10" borderId="1" xfId="0" applyFont="1" applyFill="1" applyBorder="1" applyAlignment="1">
      <alignment horizontal="center" vertical="center"/>
    </xf>
    <xf numFmtId="9" fontId="0" fillId="0" borderId="1" xfId="4" applyFont="1" applyBorder="1" applyAlignment="1">
      <alignment horizontal="center" vertical="center"/>
    </xf>
    <xf numFmtId="0" fontId="0" fillId="0" borderId="1" xfId="4" applyNumberFormat="1" applyFont="1" applyBorder="1" applyAlignment="1">
      <alignment horizontal="center" vertical="center"/>
    </xf>
    <xf numFmtId="0" fontId="3" fillId="0" borderId="2" xfId="1" applyFont="1" applyBorder="1" applyAlignment="1">
      <alignment horizontal="center" vertical="center" wrapText="1"/>
    </xf>
    <xf numFmtId="0" fontId="2" fillId="0" borderId="2" xfId="1"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xf>
    <xf numFmtId="0" fontId="2" fillId="0" borderId="0" xfId="1" applyFont="1" applyBorder="1" applyAlignment="1">
      <alignment horizontal="center" vertical="center"/>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wrapText="1"/>
    </xf>
    <xf numFmtId="0" fontId="3" fillId="6" borderId="1" xfId="3" applyFont="1" applyFill="1" applyBorder="1" applyAlignment="1">
      <alignment horizontal="center" vertical="center" textRotation="90" wrapText="1"/>
    </xf>
    <xf numFmtId="0" fontId="2" fillId="0" borderId="4" xfId="1" applyFont="1" applyBorder="1" applyAlignment="1">
      <alignment horizontal="center" vertical="center" wrapText="1"/>
    </xf>
    <xf numFmtId="0" fontId="3" fillId="2" borderId="1" xfId="1" applyFont="1" applyFill="1" applyBorder="1" applyAlignment="1">
      <alignment horizontal="center" vertical="center"/>
    </xf>
    <xf numFmtId="0" fontId="2" fillId="2" borderId="1" xfId="1" applyFont="1" applyFill="1" applyBorder="1" applyAlignment="1">
      <alignment horizontal="center" vertical="center"/>
    </xf>
    <xf numFmtId="0" fontId="3" fillId="4" borderId="1" xfId="3" applyFont="1" applyFill="1" applyBorder="1" applyAlignment="1">
      <alignment horizontal="center" vertical="center" wrapText="1"/>
    </xf>
    <xf numFmtId="0" fontId="3" fillId="2" borderId="1" xfId="3" applyFont="1" applyFill="1" applyBorder="1" applyAlignment="1">
      <alignment horizontal="center" vertical="center" wrapText="1"/>
    </xf>
    <xf numFmtId="0" fontId="3" fillId="3" borderId="1" xfId="3" applyFont="1" applyFill="1" applyBorder="1" applyAlignment="1">
      <alignment horizontal="center" vertical="center" wrapText="1"/>
    </xf>
    <xf numFmtId="0" fontId="3" fillId="7" borderId="1" xfId="3" applyFont="1" applyFill="1" applyBorder="1" applyAlignment="1">
      <alignment horizontal="center" vertical="center" wrapText="1"/>
    </xf>
    <xf numFmtId="0" fontId="7" fillId="6" borderId="1" xfId="3" applyFont="1" applyFill="1" applyBorder="1" applyAlignment="1">
      <alignment horizontal="center" vertical="center" textRotation="90" wrapText="1"/>
    </xf>
    <xf numFmtId="0" fontId="4" fillId="0" borderId="5"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 xfId="0" applyFont="1" applyFill="1" applyBorder="1" applyAlignment="1">
      <alignment horizontal="center" vertical="center" textRotation="90" wrapText="1"/>
    </xf>
    <xf numFmtId="0" fontId="4" fillId="0" borderId="5" xfId="0" applyFont="1" applyBorder="1" applyAlignment="1">
      <alignment horizontal="center" vertical="center" textRotation="90" wrapText="1"/>
    </xf>
    <xf numFmtId="0" fontId="4" fillId="0" borderId="6" xfId="0" applyFont="1" applyBorder="1" applyAlignment="1">
      <alignment horizontal="center" vertical="center" textRotation="90" wrapText="1"/>
    </xf>
    <xf numFmtId="0" fontId="4" fillId="0" borderId="3" xfId="0" applyFont="1" applyBorder="1" applyAlignment="1">
      <alignment horizontal="center" vertical="center" textRotation="90"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1" xfId="1" applyFont="1" applyBorder="1" applyAlignment="1">
      <alignment horizontal="center" vertical="center" wrapText="1"/>
    </xf>
    <xf numFmtId="0" fontId="9" fillId="10" borderId="1" xfId="3" applyFont="1" applyFill="1" applyBorder="1" applyAlignment="1">
      <alignment horizontal="center" vertical="center" wrapText="1"/>
    </xf>
    <xf numFmtId="0" fontId="9" fillId="10" borderId="1" xfId="3" applyFont="1" applyFill="1" applyBorder="1" applyAlignment="1">
      <alignment horizontal="center" vertical="center" textRotation="90" wrapText="1"/>
    </xf>
    <xf numFmtId="0" fontId="9" fillId="9" borderId="1" xfId="3" applyFont="1" applyFill="1" applyBorder="1" applyAlignment="1">
      <alignment horizontal="center" vertical="center" wrapText="1"/>
    </xf>
    <xf numFmtId="0" fontId="9" fillId="10" borderId="1" xfId="1" applyFont="1" applyFill="1" applyBorder="1" applyAlignment="1">
      <alignment horizontal="center" vertical="center"/>
    </xf>
    <xf numFmtId="0" fontId="10" fillId="10" borderId="1" xfId="1" applyFont="1" applyFill="1" applyBorder="1" applyAlignment="1">
      <alignment horizontal="center" vertical="center"/>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0" fillId="0" borderId="1" xfId="0" applyBorder="1" applyAlignment="1">
      <alignment horizontal="left" vertical="center"/>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center" vertical="center"/>
    </xf>
    <xf numFmtId="0" fontId="12" fillId="10" borderId="1" xfId="0" applyFont="1" applyFill="1" applyBorder="1" applyAlignment="1">
      <alignment horizontal="center" vertical="center"/>
    </xf>
    <xf numFmtId="0" fontId="16" fillId="0" borderId="1" xfId="0" applyFont="1" applyBorder="1" applyAlignment="1">
      <alignment horizontal="center" vertical="center"/>
    </xf>
    <xf numFmtId="0" fontId="16" fillId="0" borderId="1" xfId="0" applyFont="1" applyBorder="1" applyAlignment="1">
      <alignment horizontal="left"/>
    </xf>
    <xf numFmtId="0" fontId="15" fillId="0" borderId="1" xfId="0" applyFont="1" applyBorder="1" applyAlignment="1">
      <alignment horizontal="left" vertical="center" wrapText="1"/>
    </xf>
    <xf numFmtId="0" fontId="16" fillId="0" borderId="1" xfId="0" applyFont="1" applyBorder="1" applyAlignment="1">
      <alignment horizontal="left" vertical="center"/>
    </xf>
    <xf numFmtId="0" fontId="14" fillId="10" borderId="1" xfId="0" applyFont="1" applyFill="1" applyBorder="1" applyAlignment="1">
      <alignment horizontal="center" vertical="center"/>
    </xf>
  </cellXfs>
  <cellStyles count="5">
    <cellStyle name="Normal" xfId="0" builtinId="0"/>
    <cellStyle name="Normal 2" xfId="3"/>
    <cellStyle name="Normal 3" xfId="2"/>
    <cellStyle name="Normal 4" xfId="1"/>
    <cellStyle name="Porcentaje" xfId="4" builtinId="5"/>
  </cellStyles>
  <dxfs count="188">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
      <fill>
        <patternFill>
          <bgColor rgb="FF00B050"/>
        </patternFill>
      </fill>
    </dxf>
    <dxf>
      <fill>
        <patternFill>
          <bgColor rgb="FF00B050"/>
        </patternFill>
      </fill>
    </dxf>
    <dxf>
      <fill>
        <patternFill>
          <bgColor rgb="FFFFFF00"/>
        </patternFill>
      </fill>
    </dxf>
    <dxf>
      <font>
        <b val="0"/>
        <i val="0"/>
        <color theme="1"/>
      </font>
      <fill>
        <patternFill>
          <bgColor rgb="FFFF0000"/>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CLASIFICACIÓN DE PELIGROS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1"/>
          <c:order val="1"/>
          <c:tx>
            <c:strRef>
              <c:f>ANALISIS!$K$60</c:f>
              <c:strCache>
                <c:ptCount val="1"/>
                <c:pt idx="0">
                  <c:v>FRECUENCIA</c:v>
                </c:pt>
              </c:strCache>
            </c:strRef>
          </c:tx>
          <c:spPr>
            <a:solidFill>
              <a:srgbClr val="0070C0"/>
            </a:solidFill>
            <a:ln>
              <a:solidFill>
                <a:srgbClr val="002060"/>
              </a:solidFill>
            </a:ln>
            <a:effectLst/>
            <a:sp3d>
              <a:contourClr>
                <a:srgbClr val="002060"/>
              </a:contourClr>
            </a:sp3d>
          </c:spPr>
          <c:invertIfNegative val="0"/>
          <c:cat>
            <c:strRef>
              <c:f>ANALISIS!$I$61:$I$66</c:f>
              <c:strCache>
                <c:ptCount val="6"/>
                <c:pt idx="0">
                  <c:v>BIOLÓGICO</c:v>
                </c:pt>
                <c:pt idx="1">
                  <c:v>BIOMECÁNICO</c:v>
                </c:pt>
                <c:pt idx="2">
                  <c:v>CONDICIONES DE SEGURIDAD</c:v>
                </c:pt>
                <c:pt idx="3">
                  <c:v>FÍSICO</c:v>
                </c:pt>
                <c:pt idx="4">
                  <c:v>PSICOSOCIAL</c:v>
                </c:pt>
                <c:pt idx="5">
                  <c:v>QUÍMICOS</c:v>
                </c:pt>
              </c:strCache>
            </c:strRef>
          </c:cat>
          <c:val>
            <c:numRef>
              <c:f>ANALISIS!$K$61:$K$66</c:f>
              <c:numCache>
                <c:formatCode>General</c:formatCode>
                <c:ptCount val="6"/>
                <c:pt idx="0">
                  <c:v>5</c:v>
                </c:pt>
                <c:pt idx="1">
                  <c:v>4</c:v>
                </c:pt>
                <c:pt idx="2">
                  <c:v>12</c:v>
                </c:pt>
                <c:pt idx="3">
                  <c:v>2</c:v>
                </c:pt>
                <c:pt idx="4">
                  <c:v>2</c:v>
                </c:pt>
                <c:pt idx="5">
                  <c:v>2</c:v>
                </c:pt>
              </c:numCache>
            </c:numRef>
          </c:val>
          <c:extLst>
            <c:ext xmlns:c16="http://schemas.microsoft.com/office/drawing/2014/chart" uri="{C3380CC4-5D6E-409C-BE32-E72D297353CC}">
              <c16:uniqueId val="{00000001-5FDA-4AD0-B360-C561A18B0231}"/>
            </c:ext>
          </c:extLst>
        </c:ser>
        <c:dLbls>
          <c:showLegendKey val="0"/>
          <c:showVal val="0"/>
          <c:showCatName val="0"/>
          <c:showSerName val="0"/>
          <c:showPercent val="0"/>
          <c:showBubbleSize val="0"/>
        </c:dLbls>
        <c:gapWidth val="150"/>
        <c:shape val="box"/>
        <c:axId val="716499280"/>
        <c:axId val="231293904"/>
        <c:axId val="0"/>
        <c:extLst>
          <c:ext xmlns:c15="http://schemas.microsoft.com/office/drawing/2012/chart" uri="{02D57815-91ED-43cb-92C2-25804820EDAC}">
            <c15:filteredBarSeries>
              <c15:ser>
                <c:idx val="0"/>
                <c:order val="0"/>
                <c:tx>
                  <c:strRef>
                    <c:extLst>
                      <c:ext uri="{02D57815-91ED-43cb-92C2-25804820EDAC}">
                        <c15:formulaRef>
                          <c15:sqref>ANALISIS!$J$60</c15:sqref>
                        </c15:formulaRef>
                      </c:ext>
                    </c:extLst>
                    <c:strCache>
                      <c:ptCount val="1"/>
                    </c:strCache>
                  </c:strRef>
                </c:tx>
                <c:spPr>
                  <a:solidFill>
                    <a:schemeClr val="accent1"/>
                  </a:solidFill>
                  <a:ln>
                    <a:noFill/>
                  </a:ln>
                  <a:effectLst/>
                  <a:sp3d/>
                </c:spPr>
                <c:invertIfNegative val="0"/>
                <c:cat>
                  <c:strRef>
                    <c:extLst>
                      <c:ext uri="{02D57815-91ED-43cb-92C2-25804820EDAC}">
                        <c15:formulaRef>
                          <c15:sqref>ANALISIS!$I$61:$I$66</c15:sqref>
                        </c15:formulaRef>
                      </c:ext>
                    </c:extLst>
                    <c:strCache>
                      <c:ptCount val="6"/>
                      <c:pt idx="0">
                        <c:v>BIOLÓGICO</c:v>
                      </c:pt>
                      <c:pt idx="1">
                        <c:v>BIOMECÁNICO</c:v>
                      </c:pt>
                      <c:pt idx="2">
                        <c:v>CONDICIONES DE SEGURIDAD</c:v>
                      </c:pt>
                      <c:pt idx="3">
                        <c:v>FÍSICO</c:v>
                      </c:pt>
                      <c:pt idx="4">
                        <c:v>PSICOSOCIAL</c:v>
                      </c:pt>
                      <c:pt idx="5">
                        <c:v>QUÍMICOS</c:v>
                      </c:pt>
                    </c:strCache>
                  </c:strRef>
                </c:cat>
                <c:val>
                  <c:numRef>
                    <c:extLst>
                      <c:ext uri="{02D57815-91ED-43cb-92C2-25804820EDAC}">
                        <c15:formulaRef>
                          <c15:sqref>ANALISIS!$J$61:$J$66</c15:sqref>
                        </c15:formulaRef>
                      </c:ext>
                    </c:extLst>
                    <c:numCache>
                      <c:formatCode>General</c:formatCode>
                      <c:ptCount val="6"/>
                    </c:numCache>
                  </c:numRef>
                </c:val>
                <c:extLst>
                  <c:ext xmlns:c16="http://schemas.microsoft.com/office/drawing/2014/chart" uri="{C3380CC4-5D6E-409C-BE32-E72D297353CC}">
                    <c16:uniqueId val="{00000000-5FDA-4AD0-B360-C561A18B0231}"/>
                  </c:ext>
                </c:extLst>
              </c15:ser>
            </c15:filteredBarSeries>
          </c:ext>
        </c:extLst>
      </c:bar3DChart>
      <c:catAx>
        <c:axId val="7164992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1293904"/>
        <c:crosses val="autoZero"/>
        <c:auto val="1"/>
        <c:lblAlgn val="ctr"/>
        <c:lblOffset val="100"/>
        <c:noMultiLvlLbl val="0"/>
      </c:catAx>
      <c:valAx>
        <c:axId val="231293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1649928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9523</xdr:colOff>
      <xdr:row>58</xdr:row>
      <xdr:rowOff>176212</xdr:rowOff>
    </xdr:from>
    <xdr:to>
      <xdr:col>15</xdr:col>
      <xdr:colOff>638175</xdr:colOff>
      <xdr:row>73</xdr:row>
      <xdr:rowOff>61912</xdr:rowOff>
    </xdr:to>
    <xdr:graphicFrame macro="">
      <xdr:nvGraphicFramePr>
        <xdr:cNvPr id="3" name="Gráfico 2">
          <a:extLst>
            <a:ext uri="{FF2B5EF4-FFF2-40B4-BE49-F238E27FC236}">
              <a16:creationId xmlns:a16="http://schemas.microsoft.com/office/drawing/2014/main" id="{F7C09FA5-9F0F-47DE-B0D0-EF8DB97886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GERSON FABIAN URIBE RAMON" id="{7FFD6BFD-419B-404E-ABD1-CA66BCD1F708}" userId="S::GERSON.FABIAN@cens.com.co::d109c1cd-9ba0-45be-b53a-0abdb8d59e8a"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12" dT="2021-03-09T02:13:15.06" personId="{7FFD6BFD-419B-404E-ABD1-CA66BCD1F708}" id="{244687A4-9D94-45F3-8C06-D1A0474B2368}">
    <text>tambien se tomariaa la actvidad del machete o se crea uno a parte?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
  <sheetViews>
    <sheetView zoomScale="77" zoomScaleNormal="77" zoomScaleSheetLayoutView="85" workbookViewId="0">
      <pane xSplit="4" ySplit="6" topLeftCell="N12" activePane="bottomRight" state="frozen"/>
      <selection pane="topRight" activeCell="E1" sqref="E1"/>
      <selection pane="bottomLeft" activeCell="A7" sqref="A7"/>
      <selection pane="bottomRight" activeCell="AA6" sqref="AA6:AC6"/>
    </sheetView>
  </sheetViews>
  <sheetFormatPr baseColWidth="10" defaultRowHeight="11.25" x14ac:dyDescent="0.25"/>
  <cols>
    <col min="1" max="1" width="7.140625" style="17" customWidth="1"/>
    <col min="2" max="2" width="4.85546875" style="17" customWidth="1"/>
    <col min="3" max="3" width="6.5703125" style="17" customWidth="1"/>
    <col min="4" max="4" width="5.7109375" style="17" bestFit="1" customWidth="1"/>
    <col min="5" max="7" width="5.28515625" style="17" customWidth="1"/>
    <col min="8" max="8" width="15.7109375" style="17" bestFit="1" customWidth="1"/>
    <col min="9" max="9" width="5.7109375" style="17" bestFit="1" customWidth="1"/>
    <col min="10" max="10" width="18.140625" style="17" bestFit="1" customWidth="1"/>
    <col min="11" max="11" width="16.140625" style="17" bestFit="1" customWidth="1"/>
    <col min="12" max="12" width="22.5703125" style="17" bestFit="1" customWidth="1"/>
    <col min="13" max="13" width="25.5703125" style="17" customWidth="1"/>
    <col min="14" max="15" width="5.7109375" style="17" bestFit="1" customWidth="1"/>
    <col min="16" max="16" width="8" style="17" bestFit="1" customWidth="1"/>
    <col min="17" max="17" width="30.28515625" style="17" bestFit="1" customWidth="1"/>
    <col min="18" max="18" width="5.7109375" style="17" bestFit="1" customWidth="1"/>
    <col min="19" max="19" width="8" style="17" bestFit="1" customWidth="1"/>
    <col min="20" max="20" width="6.28515625" style="17" customWidth="1"/>
    <col min="21" max="21" width="11.42578125" style="17"/>
    <col min="22" max="22" width="3.42578125" style="17" bestFit="1" customWidth="1"/>
    <col min="23" max="23" width="11.140625" style="17" bestFit="1" customWidth="1"/>
    <col min="24" max="24" width="12.42578125" style="17" bestFit="1" customWidth="1"/>
    <col min="25" max="26" width="3.42578125" style="17" bestFit="1" customWidth="1"/>
    <col min="27" max="27" width="28.42578125" style="17" bestFit="1" customWidth="1"/>
    <col min="28" max="28" width="38.140625" style="17" customWidth="1"/>
    <col min="29" max="29" width="15.5703125" style="17" customWidth="1"/>
    <col min="30" max="16384" width="11.42578125" style="17"/>
  </cols>
  <sheetData>
    <row r="1" spans="1:29" ht="12" thickBot="1" x14ac:dyDescent="0.3">
      <c r="A1" s="66"/>
      <c r="B1" s="66"/>
      <c r="C1" s="66"/>
      <c r="D1" s="66"/>
      <c r="E1" s="66"/>
      <c r="F1" s="66"/>
      <c r="G1" s="66"/>
      <c r="H1" s="66"/>
      <c r="I1" s="66"/>
      <c r="J1" s="66"/>
      <c r="K1" s="66"/>
      <c r="L1" s="66"/>
      <c r="M1" s="65" t="s">
        <v>43</v>
      </c>
      <c r="N1" s="65"/>
      <c r="O1" s="65"/>
      <c r="P1" s="65"/>
      <c r="Q1" s="65"/>
      <c r="R1" s="65"/>
      <c r="S1" s="65"/>
      <c r="T1" s="65"/>
      <c r="U1" s="65"/>
      <c r="V1" s="65"/>
      <c r="W1" s="65"/>
      <c r="X1" s="65"/>
      <c r="Y1" s="65"/>
      <c r="Z1" s="65"/>
      <c r="AA1" s="65"/>
      <c r="AB1" s="65"/>
      <c r="AC1" s="65"/>
    </row>
    <row r="2" spans="1:29" ht="12" thickBot="1" x14ac:dyDescent="0.3">
      <c r="A2" s="66"/>
      <c r="B2" s="66"/>
      <c r="C2" s="66"/>
      <c r="D2" s="66"/>
      <c r="E2" s="66"/>
      <c r="F2" s="66"/>
      <c r="G2" s="66"/>
      <c r="H2" s="66"/>
      <c r="I2" s="66"/>
      <c r="J2" s="66"/>
      <c r="K2" s="66"/>
      <c r="L2" s="66"/>
      <c r="M2" s="65"/>
      <c r="N2" s="65"/>
      <c r="O2" s="65"/>
      <c r="P2" s="65"/>
      <c r="Q2" s="65"/>
      <c r="R2" s="65"/>
      <c r="S2" s="65"/>
      <c r="T2" s="65"/>
      <c r="U2" s="65"/>
      <c r="V2" s="65"/>
      <c r="W2" s="65"/>
      <c r="X2" s="65"/>
      <c r="Y2" s="65"/>
      <c r="Z2" s="65"/>
      <c r="AA2" s="65"/>
      <c r="AB2" s="65"/>
      <c r="AC2" s="65"/>
    </row>
    <row r="3" spans="1:29" ht="24.95" customHeight="1" x14ac:dyDescent="0.25">
      <c r="A3" s="73"/>
      <c r="B3" s="73"/>
      <c r="C3" s="73"/>
      <c r="D3" s="73"/>
      <c r="E3" s="73"/>
      <c r="F3" s="73"/>
      <c r="G3" s="73"/>
      <c r="H3" s="73"/>
      <c r="I3" s="73"/>
      <c r="J3" s="73"/>
      <c r="K3" s="73"/>
      <c r="L3" s="73"/>
      <c r="M3" s="73" t="s">
        <v>47</v>
      </c>
      <c r="N3" s="73"/>
      <c r="O3" s="73"/>
      <c r="P3" s="73"/>
      <c r="Q3" s="73"/>
      <c r="R3" s="73"/>
      <c r="S3" s="73"/>
      <c r="T3" s="73"/>
      <c r="U3" s="73"/>
      <c r="V3" s="73"/>
      <c r="W3" s="73" t="s">
        <v>42</v>
      </c>
      <c r="X3" s="73"/>
      <c r="Y3" s="73"/>
      <c r="Z3" s="73"/>
      <c r="AA3" s="73"/>
      <c r="AB3" s="73"/>
      <c r="AC3" s="73"/>
    </row>
    <row r="4" spans="1:29" ht="26.25" customHeight="1" x14ac:dyDescent="0.25">
      <c r="A4" s="74" t="s">
        <v>41</v>
      </c>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row>
    <row r="5" spans="1:29" ht="22.5" customHeight="1" x14ac:dyDescent="0.25">
      <c r="A5" s="72" t="s">
        <v>32</v>
      </c>
      <c r="B5" s="72" t="s">
        <v>31</v>
      </c>
      <c r="C5" s="72" t="s">
        <v>30</v>
      </c>
      <c r="D5" s="72" t="s">
        <v>29</v>
      </c>
      <c r="E5" s="72" t="s">
        <v>44</v>
      </c>
      <c r="F5" s="72" t="s">
        <v>37</v>
      </c>
      <c r="G5" s="72" t="s">
        <v>38</v>
      </c>
      <c r="H5" s="79" t="s">
        <v>28</v>
      </c>
      <c r="I5" s="79"/>
      <c r="J5" s="72" t="s">
        <v>27</v>
      </c>
      <c r="K5" s="76" t="s">
        <v>26</v>
      </c>
      <c r="L5" s="76"/>
      <c r="M5" s="76"/>
      <c r="N5" s="77" t="s">
        <v>25</v>
      </c>
      <c r="O5" s="77"/>
      <c r="P5" s="77"/>
      <c r="Q5" s="77"/>
      <c r="R5" s="77"/>
      <c r="S5" s="77"/>
      <c r="T5" s="77"/>
      <c r="U5" s="1" t="s">
        <v>24</v>
      </c>
      <c r="V5" s="78" t="s">
        <v>23</v>
      </c>
      <c r="W5" s="78"/>
      <c r="X5" s="78"/>
      <c r="Y5" s="76" t="s">
        <v>22</v>
      </c>
      <c r="Z5" s="76"/>
      <c r="AA5" s="76"/>
      <c r="AB5" s="76"/>
      <c r="AC5" s="76"/>
    </row>
    <row r="6" spans="1:29" ht="87.75" x14ac:dyDescent="0.25">
      <c r="A6" s="72"/>
      <c r="B6" s="72"/>
      <c r="C6" s="72"/>
      <c r="D6" s="72"/>
      <c r="E6" s="72"/>
      <c r="F6" s="72"/>
      <c r="G6" s="72"/>
      <c r="H6" s="2" t="s">
        <v>21</v>
      </c>
      <c r="I6" s="2" t="s">
        <v>20</v>
      </c>
      <c r="J6" s="72"/>
      <c r="K6" s="3" t="s">
        <v>19</v>
      </c>
      <c r="L6" s="3" t="s">
        <v>18</v>
      </c>
      <c r="M6" s="3" t="s">
        <v>17</v>
      </c>
      <c r="N6" s="4" t="s">
        <v>16</v>
      </c>
      <c r="O6" s="4" t="s">
        <v>15</v>
      </c>
      <c r="P6" s="4" t="s">
        <v>14</v>
      </c>
      <c r="Q6" s="4" t="s">
        <v>13</v>
      </c>
      <c r="R6" s="4" t="s">
        <v>12</v>
      </c>
      <c r="S6" s="4" t="s">
        <v>11</v>
      </c>
      <c r="T6" s="4" t="s">
        <v>10</v>
      </c>
      <c r="U6" s="5" t="s">
        <v>9</v>
      </c>
      <c r="V6" s="6" t="s">
        <v>8</v>
      </c>
      <c r="W6" s="6" t="s">
        <v>7</v>
      </c>
      <c r="X6" s="6" t="s">
        <v>33</v>
      </c>
      <c r="Y6" s="3" t="s">
        <v>6</v>
      </c>
      <c r="Z6" s="3" t="s">
        <v>5</v>
      </c>
      <c r="AA6" s="3" t="s">
        <v>4</v>
      </c>
      <c r="AB6" s="3" t="s">
        <v>3</v>
      </c>
      <c r="AC6" s="3" t="s">
        <v>2</v>
      </c>
    </row>
    <row r="7" spans="1:29" ht="122.25" customHeight="1" x14ac:dyDescent="0.25">
      <c r="A7" s="70" t="s">
        <v>48</v>
      </c>
      <c r="B7" s="70" t="s">
        <v>50</v>
      </c>
      <c r="C7" s="71" t="s">
        <v>51</v>
      </c>
      <c r="D7" s="71" t="s">
        <v>52</v>
      </c>
      <c r="E7" s="12" t="s">
        <v>45</v>
      </c>
      <c r="F7" s="12"/>
      <c r="G7" s="12"/>
      <c r="H7" s="18" t="s">
        <v>56</v>
      </c>
      <c r="I7" s="11" t="s">
        <v>39</v>
      </c>
      <c r="J7" s="16" t="s">
        <v>97</v>
      </c>
      <c r="K7" s="13" t="s">
        <v>96</v>
      </c>
      <c r="L7" s="18" t="s">
        <v>40</v>
      </c>
      <c r="M7" s="13" t="s">
        <v>95</v>
      </c>
      <c r="N7" s="10">
        <v>2</v>
      </c>
      <c r="O7" s="10">
        <v>4</v>
      </c>
      <c r="P7" s="10">
        <f t="shared" ref="P7:P13" si="0">N7*O7</f>
        <v>8</v>
      </c>
      <c r="Q7" s="19" t="s">
        <v>83</v>
      </c>
      <c r="R7" s="7">
        <v>10</v>
      </c>
      <c r="S7" s="7">
        <f>P7*R7</f>
        <v>80</v>
      </c>
      <c r="T7" s="13" t="s">
        <v>91</v>
      </c>
      <c r="U7" s="12" t="s">
        <v>34</v>
      </c>
      <c r="V7" s="18">
        <v>1</v>
      </c>
      <c r="W7" s="18" t="s">
        <v>86</v>
      </c>
      <c r="X7" s="18" t="s">
        <v>75</v>
      </c>
      <c r="Y7" s="20" t="s">
        <v>40</v>
      </c>
      <c r="Z7" s="20" t="s">
        <v>40</v>
      </c>
      <c r="AA7" s="20" t="s">
        <v>40</v>
      </c>
      <c r="AB7" s="16" t="s">
        <v>98</v>
      </c>
      <c r="AC7" s="13" t="s">
        <v>40</v>
      </c>
    </row>
    <row r="8" spans="1:29" ht="84.75" customHeight="1" x14ac:dyDescent="0.25">
      <c r="A8" s="70"/>
      <c r="B8" s="70"/>
      <c r="C8" s="71"/>
      <c r="D8" s="71"/>
      <c r="E8" s="12" t="s">
        <v>45</v>
      </c>
      <c r="F8" s="20"/>
      <c r="G8" s="12"/>
      <c r="H8" s="18" t="s">
        <v>57</v>
      </c>
      <c r="I8" s="11" t="s">
        <v>0</v>
      </c>
      <c r="J8" s="16" t="s">
        <v>93</v>
      </c>
      <c r="K8" s="18" t="s">
        <v>40</v>
      </c>
      <c r="L8" s="18" t="s">
        <v>68</v>
      </c>
      <c r="M8" s="13" t="s">
        <v>92</v>
      </c>
      <c r="N8" s="8">
        <v>2</v>
      </c>
      <c r="O8" s="8">
        <v>4</v>
      </c>
      <c r="P8" s="10">
        <f t="shared" si="0"/>
        <v>8</v>
      </c>
      <c r="Q8" s="13" t="s">
        <v>82</v>
      </c>
      <c r="R8" s="8">
        <v>25</v>
      </c>
      <c r="S8" s="7">
        <f t="shared" ref="S8:S13" si="1">P8*R8</f>
        <v>200</v>
      </c>
      <c r="T8" s="13" t="s">
        <v>36</v>
      </c>
      <c r="U8" s="12" t="s">
        <v>35</v>
      </c>
      <c r="V8" s="20">
        <v>1</v>
      </c>
      <c r="W8" s="18" t="s">
        <v>71</v>
      </c>
      <c r="X8" s="18" t="s">
        <v>75</v>
      </c>
      <c r="Y8" s="20" t="s">
        <v>40</v>
      </c>
      <c r="Z8" s="20" t="s">
        <v>40</v>
      </c>
      <c r="AA8" s="20" t="s">
        <v>40</v>
      </c>
      <c r="AB8" s="18" t="s">
        <v>88</v>
      </c>
      <c r="AC8" s="13" t="s">
        <v>40</v>
      </c>
    </row>
    <row r="9" spans="1:29" ht="164.25" x14ac:dyDescent="0.25">
      <c r="A9" s="70" t="s">
        <v>49</v>
      </c>
      <c r="B9" s="70" t="s">
        <v>50</v>
      </c>
      <c r="C9" s="70" t="s">
        <v>53</v>
      </c>
      <c r="D9" s="12" t="s">
        <v>54</v>
      </c>
      <c r="E9" s="12" t="s">
        <v>45</v>
      </c>
      <c r="F9" s="12"/>
      <c r="G9" s="12"/>
      <c r="H9" s="18" t="s">
        <v>58</v>
      </c>
      <c r="I9" s="9" t="s">
        <v>0</v>
      </c>
      <c r="J9" s="18" t="s">
        <v>64</v>
      </c>
      <c r="K9" s="18" t="s">
        <v>40</v>
      </c>
      <c r="L9" s="18" t="s">
        <v>40</v>
      </c>
      <c r="M9" s="13" t="s">
        <v>94</v>
      </c>
      <c r="N9" s="8">
        <v>2</v>
      </c>
      <c r="O9" s="8">
        <v>4</v>
      </c>
      <c r="P9" s="10">
        <f t="shared" si="0"/>
        <v>8</v>
      </c>
      <c r="Q9" s="18" t="s">
        <v>83</v>
      </c>
      <c r="R9" s="8">
        <v>60</v>
      </c>
      <c r="S9" s="7">
        <f t="shared" si="1"/>
        <v>480</v>
      </c>
      <c r="T9" s="13" t="s">
        <v>36</v>
      </c>
      <c r="U9" s="12" t="s">
        <v>35</v>
      </c>
      <c r="V9" s="20">
        <v>4</v>
      </c>
      <c r="W9" s="18" t="s">
        <v>72</v>
      </c>
      <c r="X9" s="18" t="s">
        <v>76</v>
      </c>
      <c r="Y9" s="20" t="s">
        <v>40</v>
      </c>
      <c r="Z9" s="20" t="s">
        <v>40</v>
      </c>
      <c r="AA9" s="20" t="s">
        <v>40</v>
      </c>
      <c r="AB9" s="18" t="s">
        <v>99</v>
      </c>
      <c r="AC9" s="13" t="s">
        <v>81</v>
      </c>
    </row>
    <row r="10" spans="1:29" ht="59.25" x14ac:dyDescent="0.25">
      <c r="A10" s="70"/>
      <c r="B10" s="70"/>
      <c r="C10" s="70"/>
      <c r="D10" s="71" t="s">
        <v>55</v>
      </c>
      <c r="E10" s="12" t="s">
        <v>45</v>
      </c>
      <c r="F10" s="12"/>
      <c r="G10" s="12"/>
      <c r="H10" s="18" t="s">
        <v>59</v>
      </c>
      <c r="I10" s="9" t="s">
        <v>63</v>
      </c>
      <c r="J10" s="18" t="s">
        <v>46</v>
      </c>
      <c r="K10" s="18" t="s">
        <v>40</v>
      </c>
      <c r="L10" s="18" t="s">
        <v>40</v>
      </c>
      <c r="M10" s="18" t="s">
        <v>40</v>
      </c>
      <c r="N10" s="8">
        <v>6</v>
      </c>
      <c r="O10" s="8">
        <v>4</v>
      </c>
      <c r="P10" s="10">
        <f t="shared" si="0"/>
        <v>24</v>
      </c>
      <c r="Q10" s="18" t="s">
        <v>84</v>
      </c>
      <c r="R10" s="8">
        <v>60</v>
      </c>
      <c r="S10" s="7">
        <f t="shared" si="1"/>
        <v>1440</v>
      </c>
      <c r="T10" s="13" t="s">
        <v>85</v>
      </c>
      <c r="U10" s="12" t="s">
        <v>70</v>
      </c>
      <c r="V10" s="20">
        <v>4</v>
      </c>
      <c r="W10" s="18" t="s">
        <v>73</v>
      </c>
      <c r="X10" s="18" t="s">
        <v>76</v>
      </c>
      <c r="Y10" s="20" t="s">
        <v>40</v>
      </c>
      <c r="Z10" s="20" t="s">
        <v>40</v>
      </c>
      <c r="AA10" s="18" t="s">
        <v>78</v>
      </c>
      <c r="AB10" s="16" t="s">
        <v>90</v>
      </c>
      <c r="AC10" s="13" t="s">
        <v>40</v>
      </c>
    </row>
    <row r="11" spans="1:29" ht="96" x14ac:dyDescent="0.25">
      <c r="A11" s="70"/>
      <c r="B11" s="70"/>
      <c r="C11" s="70"/>
      <c r="D11" s="71"/>
      <c r="E11" s="12" t="s">
        <v>45</v>
      </c>
      <c r="F11" s="12"/>
      <c r="G11" s="12"/>
      <c r="H11" s="18" t="s">
        <v>60</v>
      </c>
      <c r="I11" s="11" t="s">
        <v>1</v>
      </c>
      <c r="J11" s="18" t="s">
        <v>65</v>
      </c>
      <c r="K11" s="18" t="s">
        <v>40</v>
      </c>
      <c r="L11" s="18" t="s">
        <v>40</v>
      </c>
      <c r="M11" s="13" t="s">
        <v>100</v>
      </c>
      <c r="N11" s="8">
        <v>2</v>
      </c>
      <c r="O11" s="8">
        <v>4</v>
      </c>
      <c r="P11" s="10">
        <f t="shared" si="0"/>
        <v>8</v>
      </c>
      <c r="Q11" s="18" t="s">
        <v>83</v>
      </c>
      <c r="R11" s="8">
        <v>25</v>
      </c>
      <c r="S11" s="7">
        <f t="shared" si="1"/>
        <v>200</v>
      </c>
      <c r="T11" s="13" t="s">
        <v>36</v>
      </c>
      <c r="U11" s="12" t="s">
        <v>35</v>
      </c>
      <c r="V11" s="20">
        <v>4</v>
      </c>
      <c r="W11" s="18" t="s">
        <v>89</v>
      </c>
      <c r="X11" s="18" t="s">
        <v>77</v>
      </c>
      <c r="Y11" s="20" t="s">
        <v>40</v>
      </c>
      <c r="Z11" s="20" t="s">
        <v>40</v>
      </c>
      <c r="AA11" s="13" t="s">
        <v>101</v>
      </c>
      <c r="AB11" s="16" t="s">
        <v>102</v>
      </c>
      <c r="AC11" s="13" t="s">
        <v>40</v>
      </c>
    </row>
    <row r="12" spans="1:29" ht="120" x14ac:dyDescent="0.25">
      <c r="A12" s="70"/>
      <c r="B12" s="70"/>
      <c r="C12" s="70"/>
      <c r="D12" s="71"/>
      <c r="E12" s="12" t="s">
        <v>45</v>
      </c>
      <c r="F12" s="12"/>
      <c r="G12" s="12"/>
      <c r="H12" s="18" t="s">
        <v>61</v>
      </c>
      <c r="I12" s="11" t="s">
        <v>0</v>
      </c>
      <c r="J12" s="18" t="s">
        <v>66</v>
      </c>
      <c r="K12" s="18" t="s">
        <v>40</v>
      </c>
      <c r="L12" s="18" t="s">
        <v>40</v>
      </c>
      <c r="M12" s="18" t="s">
        <v>40</v>
      </c>
      <c r="N12" s="14">
        <v>6</v>
      </c>
      <c r="O12" s="14">
        <v>4</v>
      </c>
      <c r="P12" s="10">
        <f t="shared" si="0"/>
        <v>24</v>
      </c>
      <c r="Q12" s="18" t="s">
        <v>84</v>
      </c>
      <c r="R12" s="14">
        <v>25</v>
      </c>
      <c r="S12" s="7">
        <f t="shared" si="1"/>
        <v>600</v>
      </c>
      <c r="T12" s="13" t="s">
        <v>85</v>
      </c>
      <c r="U12" s="12" t="s">
        <v>70</v>
      </c>
      <c r="V12" s="20">
        <v>4</v>
      </c>
      <c r="W12" s="18" t="s">
        <v>73</v>
      </c>
      <c r="X12" s="18" t="s">
        <v>76</v>
      </c>
      <c r="Y12" s="20" t="s">
        <v>40</v>
      </c>
      <c r="Z12" s="20" t="s">
        <v>40</v>
      </c>
      <c r="AA12" s="18" t="s">
        <v>79</v>
      </c>
      <c r="AB12" s="18" t="s">
        <v>80</v>
      </c>
      <c r="AC12" s="15" t="s">
        <v>40</v>
      </c>
    </row>
    <row r="13" spans="1:29" ht="120" x14ac:dyDescent="0.25">
      <c r="A13" s="70"/>
      <c r="B13" s="70"/>
      <c r="C13" s="70"/>
      <c r="D13" s="71"/>
      <c r="E13" s="12" t="s">
        <v>45</v>
      </c>
      <c r="F13" s="12"/>
      <c r="G13" s="12"/>
      <c r="H13" s="18" t="s">
        <v>62</v>
      </c>
      <c r="I13" s="11" t="s">
        <v>0</v>
      </c>
      <c r="J13" s="18" t="s">
        <v>67</v>
      </c>
      <c r="K13" s="18" t="s">
        <v>40</v>
      </c>
      <c r="L13" s="18" t="s">
        <v>69</v>
      </c>
      <c r="M13" s="18" t="s">
        <v>40</v>
      </c>
      <c r="N13" s="14">
        <v>2</v>
      </c>
      <c r="O13" s="14">
        <v>4</v>
      </c>
      <c r="P13" s="10">
        <f t="shared" si="0"/>
        <v>8</v>
      </c>
      <c r="Q13" s="18" t="s">
        <v>83</v>
      </c>
      <c r="R13" s="14">
        <v>25</v>
      </c>
      <c r="S13" s="7">
        <f t="shared" si="1"/>
        <v>200</v>
      </c>
      <c r="T13" s="13" t="s">
        <v>36</v>
      </c>
      <c r="U13" s="12" t="s">
        <v>35</v>
      </c>
      <c r="V13" s="20">
        <v>4</v>
      </c>
      <c r="W13" s="18" t="s">
        <v>74</v>
      </c>
      <c r="X13" s="18" t="s">
        <v>76</v>
      </c>
      <c r="Y13" s="20" t="s">
        <v>40</v>
      </c>
      <c r="Z13" s="20" t="s">
        <v>40</v>
      </c>
      <c r="AA13" s="18" t="s">
        <v>87</v>
      </c>
      <c r="AB13" s="16" t="s">
        <v>103</v>
      </c>
      <c r="AC13" s="15" t="s">
        <v>40</v>
      </c>
    </row>
    <row r="15" spans="1:29" ht="72" customHeight="1" x14ac:dyDescent="0.25">
      <c r="A15" s="68"/>
      <c r="B15" s="68"/>
      <c r="C15" s="68"/>
      <c r="D15" s="68"/>
      <c r="E15" s="68"/>
      <c r="F15" s="68"/>
      <c r="G15" s="68"/>
      <c r="H15" s="69"/>
      <c r="I15" s="69"/>
      <c r="J15" s="69"/>
    </row>
    <row r="16" spans="1:29" ht="63" customHeight="1" x14ac:dyDescent="0.25">
      <c r="A16" s="67"/>
      <c r="B16" s="67"/>
      <c r="C16" s="67"/>
      <c r="D16" s="67"/>
      <c r="E16" s="67"/>
      <c r="F16" s="67"/>
      <c r="G16" s="67"/>
      <c r="H16" s="67"/>
      <c r="I16" s="67"/>
      <c r="J16" s="67"/>
    </row>
  </sheetData>
  <mergeCells count="31">
    <mergeCell ref="C9:C13"/>
    <mergeCell ref="A4:AC4"/>
    <mergeCell ref="G5:G6"/>
    <mergeCell ref="J5:J6"/>
    <mergeCell ref="K5:M5"/>
    <mergeCell ref="N5:T5"/>
    <mergeCell ref="V5:X5"/>
    <mergeCell ref="Y5:AC5"/>
    <mergeCell ref="H5:I5"/>
    <mergeCell ref="A5:A6"/>
    <mergeCell ref="C5:C6"/>
    <mergeCell ref="B5:B6"/>
    <mergeCell ref="D5:D6"/>
    <mergeCell ref="D7:D8"/>
    <mergeCell ref="D10:D13"/>
    <mergeCell ref="M1:AC2"/>
    <mergeCell ref="A1:L2"/>
    <mergeCell ref="A16:G16"/>
    <mergeCell ref="A15:G15"/>
    <mergeCell ref="H16:J16"/>
    <mergeCell ref="H15:J15"/>
    <mergeCell ref="A7:A8"/>
    <mergeCell ref="B7:B8"/>
    <mergeCell ref="C7:C8"/>
    <mergeCell ref="E5:E6"/>
    <mergeCell ref="F5:F6"/>
    <mergeCell ref="A3:L3"/>
    <mergeCell ref="M3:V3"/>
    <mergeCell ref="W3:AC3"/>
    <mergeCell ref="A9:A13"/>
    <mergeCell ref="B9:B13"/>
  </mergeCells>
  <conditionalFormatting sqref="T9:T13">
    <cfRule type="expression" dxfId="187" priority="278">
      <formula>T9:T17="I"</formula>
    </cfRule>
    <cfRule type="expression" dxfId="186" priority="279">
      <formula>T9:T17="II"</formula>
    </cfRule>
    <cfRule type="expression" dxfId="185" priority="280">
      <formula>T9:T17="III"</formula>
    </cfRule>
    <cfRule type="expression" dxfId="184" priority="281">
      <formula>T9:T17="IV"</formula>
    </cfRule>
  </conditionalFormatting>
  <conditionalFormatting sqref="T7">
    <cfRule type="expression" dxfId="183" priority="282">
      <formula>T7:T13="I"</formula>
    </cfRule>
    <cfRule type="expression" dxfId="182" priority="283">
      <formula>T7:T13="II"</formula>
    </cfRule>
    <cfRule type="expression" dxfId="181" priority="284">
      <formula>T7:T13="III"</formula>
    </cfRule>
    <cfRule type="expression" dxfId="180" priority="285">
      <formula>T7:T13="IV"</formula>
    </cfRule>
  </conditionalFormatting>
  <conditionalFormatting sqref="T8">
    <cfRule type="expression" dxfId="179" priority="286">
      <formula>T8:T15="I"</formula>
    </cfRule>
    <cfRule type="expression" dxfId="178" priority="287">
      <formula>T8:T15="II"</formula>
    </cfRule>
    <cfRule type="expression" dxfId="177" priority="288">
      <formula>T8:T15="III"</formula>
    </cfRule>
    <cfRule type="expression" dxfId="176" priority="289">
      <formula>T8:T15="IV"</formula>
    </cfRule>
  </conditionalFormatting>
  <pageMargins left="0.19685039370078741" right="0.19685039370078741" top="0.19685039370078741" bottom="0.19685039370078741" header="0.31496062992125984" footer="0.31496062992125984"/>
  <pageSetup scale="23" orientation="landscape" horizontalDpi="4294967293" verticalDpi="4294967293" r:id="rId1"/>
  <rowBreaks count="1" manualBreakCount="1">
    <brk id="17" max="2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7"/>
  <sheetViews>
    <sheetView zoomScale="77" zoomScaleNormal="77" zoomScaleSheetLayoutView="85" workbookViewId="0">
      <pane xSplit="10" ySplit="6" topLeftCell="K21" activePane="bottomRight" state="frozen"/>
      <selection pane="topRight" activeCell="K1" sqref="K1"/>
      <selection pane="bottomLeft" activeCell="A7" sqref="A7"/>
      <selection pane="bottomRight" activeCell="H21" sqref="H21:H22"/>
    </sheetView>
  </sheetViews>
  <sheetFormatPr baseColWidth="10" defaultRowHeight="11.25" x14ac:dyDescent="0.25"/>
  <cols>
    <col min="1" max="1" width="7.140625" style="17" customWidth="1"/>
    <col min="2" max="2" width="4.85546875" style="17" customWidth="1"/>
    <col min="3" max="3" width="6.5703125" style="17" customWidth="1"/>
    <col min="4" max="4" width="6.85546875" style="17" customWidth="1"/>
    <col min="5" max="6" width="5.28515625" style="17" customWidth="1"/>
    <col min="7" max="7" width="5.28515625" style="25" customWidth="1"/>
    <col min="8" max="8" width="21.85546875" style="17" customWidth="1"/>
    <col min="9" max="9" width="5.7109375" style="17" bestFit="1" customWidth="1"/>
    <col min="10" max="10" width="18.140625" style="17" bestFit="1" customWidth="1"/>
    <col min="11" max="11" width="16.140625" style="17" bestFit="1" customWidth="1"/>
    <col min="12" max="12" width="22.5703125" style="17" bestFit="1" customWidth="1"/>
    <col min="13" max="13" width="25.5703125" style="17" customWidth="1"/>
    <col min="14" max="15" width="5.7109375" style="17" bestFit="1" customWidth="1"/>
    <col min="16" max="16" width="8" style="17" bestFit="1" customWidth="1"/>
    <col min="17" max="17" width="30.28515625" style="17" bestFit="1" customWidth="1"/>
    <col min="18" max="18" width="5.7109375" style="17" bestFit="1" customWidth="1"/>
    <col min="19" max="19" width="8" style="17" bestFit="1" customWidth="1"/>
    <col min="20" max="20" width="6.28515625" style="17" customWidth="1"/>
    <col min="21" max="21" width="11.42578125" style="17"/>
    <col min="22" max="22" width="3.42578125" style="17" bestFit="1" customWidth="1"/>
    <col min="23" max="23" width="11.140625" style="17" bestFit="1" customWidth="1"/>
    <col min="24" max="24" width="12.42578125" style="17" bestFit="1" customWidth="1"/>
    <col min="25" max="26" width="3.42578125" style="17" bestFit="1" customWidth="1"/>
    <col min="27" max="27" width="28.42578125" style="17" bestFit="1" customWidth="1"/>
    <col min="28" max="28" width="38.140625" style="17" customWidth="1"/>
    <col min="29" max="29" width="15.5703125" style="17" customWidth="1"/>
    <col min="30" max="16384" width="11.42578125" style="17"/>
  </cols>
  <sheetData>
    <row r="1" spans="1:29" ht="12" thickBot="1" x14ac:dyDescent="0.3">
      <c r="A1" s="66"/>
      <c r="B1" s="66"/>
      <c r="C1" s="66"/>
      <c r="D1" s="66"/>
      <c r="E1" s="66"/>
      <c r="F1" s="66"/>
      <c r="G1" s="66"/>
      <c r="H1" s="66"/>
      <c r="I1" s="66"/>
      <c r="J1" s="66"/>
      <c r="K1" s="66"/>
      <c r="L1" s="66"/>
      <c r="M1" s="65" t="s">
        <v>43</v>
      </c>
      <c r="N1" s="65"/>
      <c r="O1" s="65"/>
      <c r="P1" s="65"/>
      <c r="Q1" s="65"/>
      <c r="R1" s="65"/>
      <c r="S1" s="65"/>
      <c r="T1" s="65"/>
      <c r="U1" s="65"/>
      <c r="V1" s="65"/>
      <c r="W1" s="65"/>
      <c r="X1" s="65"/>
      <c r="Y1" s="65"/>
      <c r="Z1" s="65"/>
      <c r="AA1" s="65"/>
      <c r="AB1" s="65"/>
      <c r="AC1" s="65"/>
    </row>
    <row r="2" spans="1:29" ht="12" thickBot="1" x14ac:dyDescent="0.3">
      <c r="A2" s="66"/>
      <c r="B2" s="66"/>
      <c r="C2" s="66"/>
      <c r="D2" s="66"/>
      <c r="E2" s="66"/>
      <c r="F2" s="66"/>
      <c r="G2" s="66"/>
      <c r="H2" s="66"/>
      <c r="I2" s="66"/>
      <c r="J2" s="66"/>
      <c r="K2" s="66"/>
      <c r="L2" s="66"/>
      <c r="M2" s="65"/>
      <c r="N2" s="65"/>
      <c r="O2" s="65"/>
      <c r="P2" s="65"/>
      <c r="Q2" s="65"/>
      <c r="R2" s="65"/>
      <c r="S2" s="65"/>
      <c r="T2" s="65"/>
      <c r="U2" s="65"/>
      <c r="V2" s="65"/>
      <c r="W2" s="65"/>
      <c r="X2" s="65"/>
      <c r="Y2" s="65"/>
      <c r="Z2" s="65"/>
      <c r="AA2" s="65"/>
      <c r="AB2" s="65"/>
      <c r="AC2" s="65"/>
    </row>
    <row r="3" spans="1:29" ht="24.95" customHeight="1" x14ac:dyDescent="0.25">
      <c r="A3" s="73"/>
      <c r="B3" s="73"/>
      <c r="C3" s="73"/>
      <c r="D3" s="73"/>
      <c r="E3" s="73"/>
      <c r="F3" s="73"/>
      <c r="G3" s="73"/>
      <c r="H3" s="73"/>
      <c r="I3" s="73"/>
      <c r="J3" s="73"/>
      <c r="K3" s="73"/>
      <c r="L3" s="73"/>
      <c r="M3" s="73" t="s">
        <v>47</v>
      </c>
      <c r="N3" s="73"/>
      <c r="O3" s="73"/>
      <c r="P3" s="73"/>
      <c r="Q3" s="73"/>
      <c r="R3" s="73"/>
      <c r="S3" s="73"/>
      <c r="T3" s="73"/>
      <c r="U3" s="73"/>
      <c r="V3" s="73"/>
      <c r="W3" s="73" t="s">
        <v>42</v>
      </c>
      <c r="X3" s="73"/>
      <c r="Y3" s="73"/>
      <c r="Z3" s="73"/>
      <c r="AA3" s="73"/>
      <c r="AB3" s="73"/>
      <c r="AC3" s="73"/>
    </row>
    <row r="4" spans="1:29" ht="26.25" customHeight="1" x14ac:dyDescent="0.25">
      <c r="A4" s="74" t="s">
        <v>41</v>
      </c>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row>
    <row r="5" spans="1:29" ht="22.5" customHeight="1" x14ac:dyDescent="0.25">
      <c r="A5" s="72" t="s">
        <v>32</v>
      </c>
      <c r="B5" s="72" t="s">
        <v>31</v>
      </c>
      <c r="C5" s="72" t="s">
        <v>30</v>
      </c>
      <c r="D5" s="72" t="s">
        <v>29</v>
      </c>
      <c r="E5" s="72" t="s">
        <v>44</v>
      </c>
      <c r="F5" s="72" t="s">
        <v>37</v>
      </c>
      <c r="G5" s="80" t="s">
        <v>38</v>
      </c>
      <c r="H5" s="79" t="s">
        <v>28</v>
      </c>
      <c r="I5" s="79"/>
      <c r="J5" s="72" t="s">
        <v>27</v>
      </c>
      <c r="K5" s="76" t="s">
        <v>26</v>
      </c>
      <c r="L5" s="76"/>
      <c r="M5" s="76"/>
      <c r="N5" s="77" t="s">
        <v>25</v>
      </c>
      <c r="O5" s="77"/>
      <c r="P5" s="77"/>
      <c r="Q5" s="77"/>
      <c r="R5" s="77"/>
      <c r="S5" s="77"/>
      <c r="T5" s="77"/>
      <c r="U5" s="1" t="s">
        <v>24</v>
      </c>
      <c r="V5" s="78" t="s">
        <v>23</v>
      </c>
      <c r="W5" s="78"/>
      <c r="X5" s="78"/>
      <c r="Y5" s="76" t="s">
        <v>22</v>
      </c>
      <c r="Z5" s="76"/>
      <c r="AA5" s="76"/>
      <c r="AB5" s="76"/>
      <c r="AC5" s="76"/>
    </row>
    <row r="6" spans="1:29" ht="87.75" x14ac:dyDescent="0.25">
      <c r="A6" s="72"/>
      <c r="B6" s="72"/>
      <c r="C6" s="72"/>
      <c r="D6" s="72"/>
      <c r="E6" s="72"/>
      <c r="F6" s="72"/>
      <c r="G6" s="80"/>
      <c r="H6" s="2" t="s">
        <v>21</v>
      </c>
      <c r="I6" s="2" t="s">
        <v>20</v>
      </c>
      <c r="J6" s="72"/>
      <c r="K6" s="3" t="s">
        <v>19</v>
      </c>
      <c r="L6" s="3" t="s">
        <v>18</v>
      </c>
      <c r="M6" s="3" t="s">
        <v>17</v>
      </c>
      <c r="N6" s="4" t="s">
        <v>16</v>
      </c>
      <c r="O6" s="4" t="s">
        <v>15</v>
      </c>
      <c r="P6" s="4" t="s">
        <v>14</v>
      </c>
      <c r="Q6" s="4" t="s">
        <v>13</v>
      </c>
      <c r="R6" s="4" t="s">
        <v>12</v>
      </c>
      <c r="S6" s="4" t="s">
        <v>11</v>
      </c>
      <c r="T6" s="4" t="s">
        <v>10</v>
      </c>
      <c r="U6" s="5" t="s">
        <v>9</v>
      </c>
      <c r="V6" s="6" t="s">
        <v>8</v>
      </c>
      <c r="W6" s="6" t="s">
        <v>7</v>
      </c>
      <c r="X6" s="6" t="s">
        <v>33</v>
      </c>
      <c r="Y6" s="3" t="s">
        <v>6</v>
      </c>
      <c r="Z6" s="3" t="s">
        <v>5</v>
      </c>
      <c r="AA6" s="3" t="s">
        <v>4</v>
      </c>
      <c r="AB6" s="3" t="s">
        <v>3</v>
      </c>
      <c r="AC6" s="3" t="s">
        <v>2</v>
      </c>
    </row>
    <row r="7" spans="1:29" ht="138" customHeight="1" x14ac:dyDescent="0.25">
      <c r="A7" s="21" t="s">
        <v>48</v>
      </c>
      <c r="B7" s="21" t="s">
        <v>104</v>
      </c>
      <c r="C7" s="22" t="s">
        <v>105</v>
      </c>
      <c r="D7" s="22" t="s">
        <v>188</v>
      </c>
      <c r="E7" s="22" t="s">
        <v>45</v>
      </c>
      <c r="F7" s="22"/>
      <c r="G7" s="24"/>
      <c r="H7" s="18" t="s">
        <v>106</v>
      </c>
      <c r="I7" s="21" t="s">
        <v>39</v>
      </c>
      <c r="J7" s="13" t="s">
        <v>107</v>
      </c>
      <c r="K7" s="13" t="s">
        <v>96</v>
      </c>
      <c r="L7" s="18" t="s">
        <v>40</v>
      </c>
      <c r="M7" s="13" t="s">
        <v>40</v>
      </c>
      <c r="N7" s="10">
        <v>6</v>
      </c>
      <c r="O7" s="10">
        <v>4</v>
      </c>
      <c r="P7" s="10">
        <f t="shared" ref="P7:P25" si="0">N7*O7</f>
        <v>24</v>
      </c>
      <c r="Q7" s="19" t="s">
        <v>187</v>
      </c>
      <c r="R7" s="7">
        <v>10</v>
      </c>
      <c r="S7" s="7">
        <f t="shared" ref="S7:S24" si="1">P7*R7</f>
        <v>240</v>
      </c>
      <c r="T7" s="13" t="s">
        <v>36</v>
      </c>
      <c r="U7" s="22" t="s">
        <v>166</v>
      </c>
      <c r="V7" s="18">
        <v>25</v>
      </c>
      <c r="W7" s="18" t="s">
        <v>189</v>
      </c>
      <c r="X7" s="18" t="s">
        <v>75</v>
      </c>
      <c r="Y7" s="20" t="s">
        <v>40</v>
      </c>
      <c r="Z7" s="20" t="s">
        <v>40</v>
      </c>
      <c r="AA7" s="20" t="s">
        <v>40</v>
      </c>
      <c r="AB7" s="13" t="s">
        <v>98</v>
      </c>
      <c r="AC7" s="13" t="s">
        <v>40</v>
      </c>
    </row>
    <row r="8" spans="1:29" ht="180.75" customHeight="1" x14ac:dyDescent="0.25">
      <c r="A8" s="70" t="s">
        <v>108</v>
      </c>
      <c r="B8" s="70" t="s">
        <v>104</v>
      </c>
      <c r="C8" s="21" t="s">
        <v>109</v>
      </c>
      <c r="D8" s="22" t="s">
        <v>110</v>
      </c>
      <c r="E8" s="22"/>
      <c r="F8" s="22" t="s">
        <v>45</v>
      </c>
      <c r="G8" s="24"/>
      <c r="H8" s="18" t="s">
        <v>191</v>
      </c>
      <c r="I8" s="23" t="s">
        <v>190</v>
      </c>
      <c r="J8" s="18" t="s">
        <v>112</v>
      </c>
      <c r="K8" s="18" t="s">
        <v>40</v>
      </c>
      <c r="L8" s="18" t="s">
        <v>40</v>
      </c>
      <c r="M8" s="13" t="s">
        <v>94</v>
      </c>
      <c r="N8" s="8">
        <v>2</v>
      </c>
      <c r="O8" s="8">
        <v>2</v>
      </c>
      <c r="P8" s="10">
        <f t="shared" si="0"/>
        <v>4</v>
      </c>
      <c r="Q8" s="18" t="s">
        <v>164</v>
      </c>
      <c r="R8" s="8">
        <v>25</v>
      </c>
      <c r="S8" s="7">
        <f t="shared" si="1"/>
        <v>100</v>
      </c>
      <c r="T8" s="13" t="s">
        <v>91</v>
      </c>
      <c r="U8" s="22" t="s">
        <v>34</v>
      </c>
      <c r="V8" s="20">
        <v>25</v>
      </c>
      <c r="W8" s="18" t="s">
        <v>71</v>
      </c>
      <c r="X8" s="18" t="s">
        <v>75</v>
      </c>
      <c r="Y8" s="20" t="s">
        <v>40</v>
      </c>
      <c r="Z8" s="20" t="s">
        <v>40</v>
      </c>
      <c r="AA8" s="13" t="s">
        <v>175</v>
      </c>
      <c r="AB8" s="18" t="s">
        <v>173</v>
      </c>
      <c r="AC8" s="13" t="s">
        <v>40</v>
      </c>
    </row>
    <row r="9" spans="1:29" ht="112.5" customHeight="1" x14ac:dyDescent="0.25">
      <c r="A9" s="70"/>
      <c r="B9" s="70"/>
      <c r="C9" s="81" t="s">
        <v>113</v>
      </c>
      <c r="D9" s="84" t="s">
        <v>114</v>
      </c>
      <c r="E9" s="22" t="s">
        <v>45</v>
      </c>
      <c r="F9" s="22"/>
      <c r="G9" s="24"/>
      <c r="H9" s="18" t="s">
        <v>117</v>
      </c>
      <c r="I9" s="9" t="s">
        <v>115</v>
      </c>
      <c r="J9" s="18" t="s">
        <v>186</v>
      </c>
      <c r="K9" s="18" t="s">
        <v>40</v>
      </c>
      <c r="L9" s="18" t="s">
        <v>40</v>
      </c>
      <c r="M9" s="18" t="s">
        <v>122</v>
      </c>
      <c r="N9" s="8">
        <v>10</v>
      </c>
      <c r="O9" s="8">
        <v>4</v>
      </c>
      <c r="P9" s="10">
        <f t="shared" si="0"/>
        <v>40</v>
      </c>
      <c r="Q9" s="18" t="s">
        <v>163</v>
      </c>
      <c r="R9" s="8">
        <v>10</v>
      </c>
      <c r="S9" s="7">
        <f t="shared" si="1"/>
        <v>400</v>
      </c>
      <c r="T9" s="13" t="s">
        <v>36</v>
      </c>
      <c r="U9" s="22" t="s">
        <v>166</v>
      </c>
      <c r="V9" s="20">
        <v>25</v>
      </c>
      <c r="W9" s="18" t="s">
        <v>89</v>
      </c>
      <c r="X9" s="18" t="s">
        <v>77</v>
      </c>
      <c r="Y9" s="20" t="s">
        <v>40</v>
      </c>
      <c r="Z9" s="20" t="s">
        <v>40</v>
      </c>
      <c r="AA9" s="18" t="s">
        <v>40</v>
      </c>
      <c r="AB9" s="13" t="s">
        <v>174</v>
      </c>
      <c r="AC9" s="13" t="s">
        <v>40</v>
      </c>
    </row>
    <row r="10" spans="1:29" ht="74.25" customHeight="1" x14ac:dyDescent="0.25">
      <c r="A10" s="70"/>
      <c r="B10" s="70"/>
      <c r="C10" s="82"/>
      <c r="D10" s="85"/>
      <c r="E10" s="22" t="s">
        <v>45</v>
      </c>
      <c r="F10" s="22"/>
      <c r="G10" s="24"/>
      <c r="H10" s="18" t="s">
        <v>123</v>
      </c>
      <c r="I10" s="21" t="s">
        <v>116</v>
      </c>
      <c r="J10" s="18" t="s">
        <v>118</v>
      </c>
      <c r="K10" s="18" t="s">
        <v>40</v>
      </c>
      <c r="L10" s="18" t="s">
        <v>69</v>
      </c>
      <c r="M10" s="13" t="s">
        <v>40</v>
      </c>
      <c r="N10" s="8">
        <v>10</v>
      </c>
      <c r="O10" s="8">
        <v>4</v>
      </c>
      <c r="P10" s="10">
        <f t="shared" si="0"/>
        <v>40</v>
      </c>
      <c r="Q10" s="18" t="s">
        <v>163</v>
      </c>
      <c r="R10" s="8">
        <v>25</v>
      </c>
      <c r="S10" s="7">
        <f t="shared" si="1"/>
        <v>1000</v>
      </c>
      <c r="T10" s="13" t="s">
        <v>85</v>
      </c>
      <c r="U10" s="22" t="s">
        <v>70</v>
      </c>
      <c r="V10" s="20">
        <v>25</v>
      </c>
      <c r="W10" s="18" t="s">
        <v>74</v>
      </c>
      <c r="X10" s="18" t="s">
        <v>76</v>
      </c>
      <c r="Y10" s="20" t="s">
        <v>40</v>
      </c>
      <c r="Z10" s="20" t="s">
        <v>40</v>
      </c>
      <c r="AA10" s="13" t="s">
        <v>175</v>
      </c>
      <c r="AB10" s="13" t="s">
        <v>177</v>
      </c>
      <c r="AC10" s="13" t="s">
        <v>176</v>
      </c>
    </row>
    <row r="11" spans="1:29" ht="120" customHeight="1" x14ac:dyDescent="0.25">
      <c r="A11" s="70"/>
      <c r="B11" s="70"/>
      <c r="C11" s="83"/>
      <c r="D11" s="86"/>
      <c r="E11" s="22" t="s">
        <v>45</v>
      </c>
      <c r="F11" s="22"/>
      <c r="G11" s="24"/>
      <c r="H11" s="18" t="s">
        <v>119</v>
      </c>
      <c r="I11" s="21" t="s">
        <v>111</v>
      </c>
      <c r="J11" s="18" t="s">
        <v>120</v>
      </c>
      <c r="K11" s="18" t="s">
        <v>121</v>
      </c>
      <c r="L11" s="18" t="s">
        <v>40</v>
      </c>
      <c r="M11" s="18" t="s">
        <v>40</v>
      </c>
      <c r="N11" s="14">
        <v>10</v>
      </c>
      <c r="O11" s="14">
        <v>4</v>
      </c>
      <c r="P11" s="10">
        <f t="shared" si="0"/>
        <v>40</v>
      </c>
      <c r="Q11" s="18" t="s">
        <v>163</v>
      </c>
      <c r="R11" s="14">
        <v>60</v>
      </c>
      <c r="S11" s="7">
        <f t="shared" si="1"/>
        <v>2400</v>
      </c>
      <c r="T11" s="13" t="s">
        <v>85</v>
      </c>
      <c r="U11" s="22" t="s">
        <v>70</v>
      </c>
      <c r="V11" s="20">
        <v>25</v>
      </c>
      <c r="W11" s="18" t="s">
        <v>74</v>
      </c>
      <c r="X11" s="18" t="s">
        <v>76</v>
      </c>
      <c r="Y11" s="20" t="s">
        <v>40</v>
      </c>
      <c r="Z11" s="20" t="s">
        <v>40</v>
      </c>
      <c r="AA11" s="13" t="s">
        <v>175</v>
      </c>
      <c r="AB11" s="13" t="s">
        <v>177</v>
      </c>
      <c r="AC11" s="13" t="s">
        <v>176</v>
      </c>
    </row>
    <row r="12" spans="1:29" ht="120" customHeight="1" x14ac:dyDescent="0.25">
      <c r="A12" s="70"/>
      <c r="B12" s="70"/>
      <c r="C12" s="81" t="s">
        <v>124</v>
      </c>
      <c r="D12" s="84" t="s">
        <v>125</v>
      </c>
      <c r="E12" s="22" t="s">
        <v>45</v>
      </c>
      <c r="F12" s="22"/>
      <c r="G12" s="24"/>
      <c r="H12" s="18" t="s">
        <v>126</v>
      </c>
      <c r="I12" s="21" t="s">
        <v>115</v>
      </c>
      <c r="J12" s="18" t="s">
        <v>127</v>
      </c>
      <c r="K12" s="18" t="s">
        <v>40</v>
      </c>
      <c r="L12" s="18" t="s">
        <v>40</v>
      </c>
      <c r="M12" s="18" t="s">
        <v>122</v>
      </c>
      <c r="N12" s="14">
        <v>6</v>
      </c>
      <c r="O12" s="14">
        <v>4</v>
      </c>
      <c r="P12" s="10">
        <f t="shared" si="0"/>
        <v>24</v>
      </c>
      <c r="Q12" s="18" t="s">
        <v>163</v>
      </c>
      <c r="R12" s="14">
        <v>25</v>
      </c>
      <c r="S12" s="7">
        <f t="shared" si="1"/>
        <v>600</v>
      </c>
      <c r="T12" s="13" t="s">
        <v>85</v>
      </c>
      <c r="U12" s="22" t="s">
        <v>70</v>
      </c>
      <c r="V12" s="20">
        <v>50</v>
      </c>
      <c r="W12" s="18" t="s">
        <v>89</v>
      </c>
      <c r="X12" s="18" t="s">
        <v>77</v>
      </c>
      <c r="Y12" s="20" t="s">
        <v>40</v>
      </c>
      <c r="Z12" s="20" t="s">
        <v>40</v>
      </c>
      <c r="AA12" s="18" t="s">
        <v>40</v>
      </c>
      <c r="AB12" s="13" t="s">
        <v>174</v>
      </c>
      <c r="AC12" s="13" t="s">
        <v>40</v>
      </c>
    </row>
    <row r="13" spans="1:29" ht="120" customHeight="1" x14ac:dyDescent="0.25">
      <c r="A13" s="70"/>
      <c r="B13" s="70"/>
      <c r="C13" s="82"/>
      <c r="D13" s="85"/>
      <c r="E13" s="22" t="s">
        <v>45</v>
      </c>
      <c r="F13" s="22"/>
      <c r="G13" s="24"/>
      <c r="H13" s="18" t="s">
        <v>128</v>
      </c>
      <c r="I13" s="21" t="s">
        <v>115</v>
      </c>
      <c r="J13" s="18" t="s">
        <v>129</v>
      </c>
      <c r="K13" s="18" t="s">
        <v>40</v>
      </c>
      <c r="L13" s="18" t="s">
        <v>40</v>
      </c>
      <c r="M13" s="18" t="s">
        <v>40</v>
      </c>
      <c r="N13" s="14">
        <v>2</v>
      </c>
      <c r="O13" s="14">
        <v>2</v>
      </c>
      <c r="P13" s="10">
        <f t="shared" si="0"/>
        <v>4</v>
      </c>
      <c r="Q13" s="18" t="s">
        <v>164</v>
      </c>
      <c r="R13" s="14">
        <v>25</v>
      </c>
      <c r="S13" s="7">
        <f t="shared" si="1"/>
        <v>100</v>
      </c>
      <c r="T13" s="13" t="s">
        <v>91</v>
      </c>
      <c r="U13" s="22" t="s">
        <v>34</v>
      </c>
      <c r="V13" s="20">
        <v>50</v>
      </c>
      <c r="W13" s="18" t="s">
        <v>73</v>
      </c>
      <c r="X13" s="18" t="s">
        <v>76</v>
      </c>
      <c r="Y13" s="20" t="s">
        <v>40</v>
      </c>
      <c r="Z13" s="20" t="s">
        <v>40</v>
      </c>
      <c r="AA13" s="18" t="s">
        <v>40</v>
      </c>
      <c r="AB13" s="13" t="s">
        <v>177</v>
      </c>
      <c r="AC13" s="15" t="s">
        <v>178</v>
      </c>
    </row>
    <row r="14" spans="1:29" ht="120" customHeight="1" x14ac:dyDescent="0.25">
      <c r="A14" s="70"/>
      <c r="B14" s="70"/>
      <c r="C14" s="82"/>
      <c r="D14" s="85"/>
      <c r="E14" s="22" t="s">
        <v>45</v>
      </c>
      <c r="F14" s="22"/>
      <c r="G14" s="24"/>
      <c r="H14" s="18" t="s">
        <v>137</v>
      </c>
      <c r="I14" s="21" t="s">
        <v>130</v>
      </c>
      <c r="J14" s="18" t="s">
        <v>131</v>
      </c>
      <c r="K14" s="18" t="s">
        <v>40</v>
      </c>
      <c r="L14" s="18" t="s">
        <v>40</v>
      </c>
      <c r="M14" s="18" t="s">
        <v>133</v>
      </c>
      <c r="N14" s="14">
        <v>6</v>
      </c>
      <c r="O14" s="14">
        <v>4</v>
      </c>
      <c r="P14" s="10">
        <f t="shared" si="0"/>
        <v>24</v>
      </c>
      <c r="Q14" s="18" t="s">
        <v>163</v>
      </c>
      <c r="R14" s="14">
        <v>25</v>
      </c>
      <c r="S14" s="7">
        <f t="shared" si="1"/>
        <v>600</v>
      </c>
      <c r="T14" s="13" t="s">
        <v>85</v>
      </c>
      <c r="U14" s="22" t="s">
        <v>70</v>
      </c>
      <c r="V14" s="20">
        <v>50</v>
      </c>
      <c r="W14" s="18" t="s">
        <v>73</v>
      </c>
      <c r="X14" s="18" t="s">
        <v>76</v>
      </c>
      <c r="Y14" s="20" t="s">
        <v>40</v>
      </c>
      <c r="Z14" s="20" t="s">
        <v>40</v>
      </c>
      <c r="AA14" s="18" t="s">
        <v>40</v>
      </c>
      <c r="AB14" s="13" t="s">
        <v>177</v>
      </c>
      <c r="AC14" s="15" t="s">
        <v>179</v>
      </c>
    </row>
    <row r="15" spans="1:29" ht="120" customHeight="1" x14ac:dyDescent="0.25">
      <c r="A15" s="70"/>
      <c r="B15" s="70"/>
      <c r="C15" s="82"/>
      <c r="D15" s="85"/>
      <c r="E15" s="22" t="s">
        <v>45</v>
      </c>
      <c r="F15" s="22"/>
      <c r="G15" s="24"/>
      <c r="H15" s="18" t="s">
        <v>136</v>
      </c>
      <c r="I15" s="21" t="s">
        <v>130</v>
      </c>
      <c r="J15" s="18" t="s">
        <v>132</v>
      </c>
      <c r="K15" s="18" t="s">
        <v>40</v>
      </c>
      <c r="L15" s="18" t="s">
        <v>40</v>
      </c>
      <c r="M15" s="18" t="s">
        <v>133</v>
      </c>
      <c r="N15" s="14">
        <v>6</v>
      </c>
      <c r="O15" s="14">
        <v>4</v>
      </c>
      <c r="P15" s="10">
        <f t="shared" si="0"/>
        <v>24</v>
      </c>
      <c r="Q15" s="18" t="s">
        <v>163</v>
      </c>
      <c r="R15" s="14">
        <v>25</v>
      </c>
      <c r="S15" s="7">
        <f t="shared" si="1"/>
        <v>600</v>
      </c>
      <c r="T15" s="13" t="s">
        <v>85</v>
      </c>
      <c r="U15" s="22" t="s">
        <v>70</v>
      </c>
      <c r="V15" s="20">
        <v>50</v>
      </c>
      <c r="W15" s="18" t="s">
        <v>73</v>
      </c>
      <c r="X15" s="18" t="s">
        <v>76</v>
      </c>
      <c r="Y15" s="20" t="s">
        <v>40</v>
      </c>
      <c r="Z15" s="20" t="s">
        <v>40</v>
      </c>
      <c r="AA15" s="18" t="s">
        <v>40</v>
      </c>
      <c r="AB15" s="13" t="s">
        <v>177</v>
      </c>
      <c r="AC15" s="15" t="s">
        <v>179</v>
      </c>
    </row>
    <row r="16" spans="1:29" ht="120" customHeight="1" x14ac:dyDescent="0.25">
      <c r="A16" s="70"/>
      <c r="B16" s="70"/>
      <c r="C16" s="82"/>
      <c r="D16" s="85"/>
      <c r="E16" s="22"/>
      <c r="F16" s="22" t="s">
        <v>45</v>
      </c>
      <c r="G16" s="24"/>
      <c r="H16" s="18" t="s">
        <v>135</v>
      </c>
      <c r="I16" s="21" t="s">
        <v>134</v>
      </c>
      <c r="J16" s="18" t="s">
        <v>138</v>
      </c>
      <c r="K16" s="18" t="s">
        <v>40</v>
      </c>
      <c r="L16" s="18" t="s">
        <v>40</v>
      </c>
      <c r="M16" s="18" t="s">
        <v>40</v>
      </c>
      <c r="N16" s="14">
        <v>2</v>
      </c>
      <c r="O16" s="14">
        <v>2</v>
      </c>
      <c r="P16" s="10">
        <f t="shared" si="0"/>
        <v>4</v>
      </c>
      <c r="Q16" s="18" t="s">
        <v>164</v>
      </c>
      <c r="R16" s="14">
        <v>25</v>
      </c>
      <c r="S16" s="7">
        <f t="shared" si="1"/>
        <v>100</v>
      </c>
      <c r="T16" s="13" t="s">
        <v>91</v>
      </c>
      <c r="U16" s="22" t="s">
        <v>34</v>
      </c>
      <c r="V16" s="20">
        <v>50</v>
      </c>
      <c r="W16" s="18" t="s">
        <v>73</v>
      </c>
      <c r="X16" s="18" t="s">
        <v>76</v>
      </c>
      <c r="Y16" s="20" t="s">
        <v>40</v>
      </c>
      <c r="Z16" s="20" t="s">
        <v>40</v>
      </c>
      <c r="AA16" s="18" t="s">
        <v>40</v>
      </c>
      <c r="AB16" s="13" t="s">
        <v>177</v>
      </c>
      <c r="AC16" s="15" t="s">
        <v>178</v>
      </c>
    </row>
    <row r="17" spans="1:29" ht="120" customHeight="1" x14ac:dyDescent="0.25">
      <c r="A17" s="70"/>
      <c r="B17" s="70"/>
      <c r="C17" s="83"/>
      <c r="D17" s="86"/>
      <c r="E17" s="22"/>
      <c r="F17" s="22" t="s">
        <v>45</v>
      </c>
      <c r="G17" s="24"/>
      <c r="H17" s="18" t="s">
        <v>140</v>
      </c>
      <c r="I17" s="21" t="s">
        <v>139</v>
      </c>
      <c r="J17" s="18" t="s">
        <v>141</v>
      </c>
      <c r="K17" s="18" t="s">
        <v>40</v>
      </c>
      <c r="L17" s="18" t="s">
        <v>40</v>
      </c>
      <c r="M17" s="18" t="s">
        <v>40</v>
      </c>
      <c r="N17" s="14">
        <v>2</v>
      </c>
      <c r="O17" s="14">
        <v>2</v>
      </c>
      <c r="P17" s="10">
        <f t="shared" si="0"/>
        <v>4</v>
      </c>
      <c r="Q17" s="18" t="s">
        <v>164</v>
      </c>
      <c r="R17" s="14">
        <v>10</v>
      </c>
      <c r="S17" s="7">
        <f t="shared" si="1"/>
        <v>40</v>
      </c>
      <c r="T17" s="13" t="s">
        <v>91</v>
      </c>
      <c r="U17" s="22" t="s">
        <v>34</v>
      </c>
      <c r="V17" s="20">
        <v>50</v>
      </c>
      <c r="W17" s="18" t="s">
        <v>167</v>
      </c>
      <c r="X17" s="18" t="s">
        <v>76</v>
      </c>
      <c r="Y17" s="20" t="s">
        <v>40</v>
      </c>
      <c r="Z17" s="20" t="s">
        <v>40</v>
      </c>
      <c r="AA17" s="18" t="s">
        <v>40</v>
      </c>
      <c r="AB17" s="13" t="s">
        <v>177</v>
      </c>
      <c r="AC17" s="15" t="s">
        <v>180</v>
      </c>
    </row>
    <row r="18" spans="1:29" ht="120" customHeight="1" x14ac:dyDescent="0.25">
      <c r="A18" s="70"/>
      <c r="B18" s="70"/>
      <c r="C18" s="81" t="s">
        <v>142</v>
      </c>
      <c r="D18" s="84" t="s">
        <v>143</v>
      </c>
      <c r="E18" s="22" t="s">
        <v>45</v>
      </c>
      <c r="F18" s="22"/>
      <c r="G18" s="24"/>
      <c r="H18" s="18" t="s">
        <v>144</v>
      </c>
      <c r="I18" s="21" t="s">
        <v>63</v>
      </c>
      <c r="J18" s="18" t="s">
        <v>145</v>
      </c>
      <c r="K18" s="18" t="s">
        <v>40</v>
      </c>
      <c r="L18" s="18" t="s">
        <v>40</v>
      </c>
      <c r="M18" s="18" t="s">
        <v>146</v>
      </c>
      <c r="N18" s="14">
        <v>6</v>
      </c>
      <c r="O18" s="14">
        <v>6</v>
      </c>
      <c r="P18" s="10">
        <f t="shared" si="0"/>
        <v>36</v>
      </c>
      <c r="Q18" s="18" t="s">
        <v>163</v>
      </c>
      <c r="R18" s="14">
        <v>10</v>
      </c>
      <c r="S18" s="7">
        <f t="shared" si="1"/>
        <v>360</v>
      </c>
      <c r="T18" s="13" t="s">
        <v>36</v>
      </c>
      <c r="U18" s="22" t="s">
        <v>166</v>
      </c>
      <c r="V18" s="20">
        <v>50</v>
      </c>
      <c r="W18" s="18" t="s">
        <v>168</v>
      </c>
      <c r="X18" s="18" t="s">
        <v>76</v>
      </c>
      <c r="Y18" s="20" t="s">
        <v>40</v>
      </c>
      <c r="Z18" s="20" t="s">
        <v>40</v>
      </c>
      <c r="AA18" s="18" t="s">
        <v>40</v>
      </c>
      <c r="AB18" s="13" t="s">
        <v>40</v>
      </c>
      <c r="AC18" s="15" t="s">
        <v>181</v>
      </c>
    </row>
    <row r="19" spans="1:29" ht="120" customHeight="1" x14ac:dyDescent="0.25">
      <c r="A19" s="70"/>
      <c r="B19" s="70"/>
      <c r="C19" s="82"/>
      <c r="D19" s="85"/>
      <c r="E19" s="22" t="s">
        <v>45</v>
      </c>
      <c r="F19" s="22"/>
      <c r="G19" s="24"/>
      <c r="H19" s="18" t="s">
        <v>148</v>
      </c>
      <c r="I19" s="21" t="s">
        <v>147</v>
      </c>
      <c r="J19" s="18" t="s">
        <v>149</v>
      </c>
      <c r="K19" s="18" t="s">
        <v>40</v>
      </c>
      <c r="L19" s="18" t="s">
        <v>40</v>
      </c>
      <c r="M19" s="18" t="s">
        <v>150</v>
      </c>
      <c r="N19" s="14">
        <v>2</v>
      </c>
      <c r="O19" s="14">
        <v>2</v>
      </c>
      <c r="P19" s="10">
        <f t="shared" si="0"/>
        <v>4</v>
      </c>
      <c r="Q19" s="18" t="s">
        <v>164</v>
      </c>
      <c r="R19" s="14">
        <v>10</v>
      </c>
      <c r="S19" s="7">
        <f t="shared" si="1"/>
        <v>40</v>
      </c>
      <c r="T19" s="13" t="s">
        <v>91</v>
      </c>
      <c r="U19" s="22" t="s">
        <v>34</v>
      </c>
      <c r="V19" s="20">
        <v>50</v>
      </c>
      <c r="W19" s="18" t="s">
        <v>170</v>
      </c>
      <c r="X19" s="18" t="s">
        <v>171</v>
      </c>
      <c r="Y19" s="20" t="s">
        <v>40</v>
      </c>
      <c r="Z19" s="20" t="s">
        <v>40</v>
      </c>
      <c r="AA19" s="13" t="s">
        <v>182</v>
      </c>
      <c r="AB19" s="18" t="s">
        <v>40</v>
      </c>
      <c r="AC19" s="13" t="s">
        <v>183</v>
      </c>
    </row>
    <row r="20" spans="1:29" ht="120" customHeight="1" x14ac:dyDescent="0.25">
      <c r="A20" s="70"/>
      <c r="B20" s="70"/>
      <c r="C20" s="82"/>
      <c r="D20" s="85"/>
      <c r="E20" s="22" t="s">
        <v>45</v>
      </c>
      <c r="F20" s="22"/>
      <c r="G20" s="24"/>
      <c r="H20" s="18" t="s">
        <v>151</v>
      </c>
      <c r="I20" s="21" t="s">
        <v>139</v>
      </c>
      <c r="J20" s="18" t="s">
        <v>162</v>
      </c>
      <c r="K20" s="18" t="s">
        <v>40</v>
      </c>
      <c r="L20" s="18" t="s">
        <v>40</v>
      </c>
      <c r="M20" s="18" t="s">
        <v>40</v>
      </c>
      <c r="N20" s="14">
        <v>2</v>
      </c>
      <c r="O20" s="14">
        <v>2</v>
      </c>
      <c r="P20" s="10">
        <f t="shared" si="0"/>
        <v>4</v>
      </c>
      <c r="Q20" s="18" t="s">
        <v>164</v>
      </c>
      <c r="R20" s="14">
        <v>10</v>
      </c>
      <c r="S20" s="7">
        <f t="shared" si="1"/>
        <v>40</v>
      </c>
      <c r="T20" s="13" t="s">
        <v>91</v>
      </c>
      <c r="U20" s="22" t="s">
        <v>34</v>
      </c>
      <c r="V20" s="20">
        <v>50</v>
      </c>
      <c r="W20" s="18" t="s">
        <v>167</v>
      </c>
      <c r="X20" s="18" t="s">
        <v>169</v>
      </c>
      <c r="Y20" s="20" t="s">
        <v>40</v>
      </c>
      <c r="Z20" s="20" t="s">
        <v>40</v>
      </c>
      <c r="AA20" s="18" t="s">
        <v>40</v>
      </c>
      <c r="AB20" s="13" t="s">
        <v>177</v>
      </c>
      <c r="AC20" s="15" t="s">
        <v>184</v>
      </c>
    </row>
    <row r="21" spans="1:29" ht="120" customHeight="1" x14ac:dyDescent="0.25">
      <c r="A21" s="70"/>
      <c r="B21" s="70"/>
      <c r="C21" s="82"/>
      <c r="D21" s="85"/>
      <c r="E21" s="22" t="s">
        <v>45</v>
      </c>
      <c r="F21" s="22"/>
      <c r="G21" s="24"/>
      <c r="H21" s="87" t="s">
        <v>172</v>
      </c>
      <c r="I21" s="81" t="s">
        <v>152</v>
      </c>
      <c r="J21" s="18" t="s">
        <v>153</v>
      </c>
      <c r="K21" s="18" t="s">
        <v>40</v>
      </c>
      <c r="L21" s="18" t="s">
        <v>40</v>
      </c>
      <c r="M21" s="18" t="s">
        <v>40</v>
      </c>
      <c r="N21" s="14">
        <v>6</v>
      </c>
      <c r="O21" s="14">
        <v>6</v>
      </c>
      <c r="P21" s="10">
        <f t="shared" si="0"/>
        <v>36</v>
      </c>
      <c r="Q21" s="18" t="s">
        <v>163</v>
      </c>
      <c r="R21" s="14">
        <v>10</v>
      </c>
      <c r="S21" s="7">
        <f t="shared" si="1"/>
        <v>360</v>
      </c>
      <c r="T21" s="13" t="s">
        <v>36</v>
      </c>
      <c r="U21" s="22" t="s">
        <v>166</v>
      </c>
      <c r="V21" s="20">
        <v>50</v>
      </c>
      <c r="W21" s="18"/>
      <c r="X21" s="18"/>
      <c r="Y21" s="20" t="s">
        <v>40</v>
      </c>
      <c r="Z21" s="20" t="s">
        <v>40</v>
      </c>
      <c r="AA21" s="18" t="s">
        <v>40</v>
      </c>
      <c r="AB21" s="13" t="s">
        <v>177</v>
      </c>
      <c r="AC21" s="15" t="s">
        <v>40</v>
      </c>
    </row>
    <row r="22" spans="1:29" ht="120" customHeight="1" x14ac:dyDescent="0.25">
      <c r="A22" s="70"/>
      <c r="B22" s="70"/>
      <c r="C22" s="82"/>
      <c r="D22" s="85"/>
      <c r="E22" s="22"/>
      <c r="F22" s="22"/>
      <c r="G22" s="24"/>
      <c r="H22" s="88"/>
      <c r="I22" s="83"/>
      <c r="J22" s="18" t="s">
        <v>154</v>
      </c>
      <c r="K22" s="18" t="s">
        <v>40</v>
      </c>
      <c r="L22" s="18" t="s">
        <v>40</v>
      </c>
      <c r="M22" s="18" t="s">
        <v>40</v>
      </c>
      <c r="N22" s="14">
        <v>2</v>
      </c>
      <c r="O22" s="14">
        <v>6</v>
      </c>
      <c r="P22" s="10">
        <f t="shared" si="0"/>
        <v>12</v>
      </c>
      <c r="Q22" s="18" t="s">
        <v>165</v>
      </c>
      <c r="R22" s="14">
        <v>10</v>
      </c>
      <c r="S22" s="7">
        <f t="shared" si="1"/>
        <v>120</v>
      </c>
      <c r="T22" s="13" t="s">
        <v>91</v>
      </c>
      <c r="U22" s="22" t="s">
        <v>34</v>
      </c>
      <c r="V22" s="20">
        <v>50</v>
      </c>
      <c r="W22" s="18"/>
      <c r="X22" s="18"/>
      <c r="Y22" s="20" t="s">
        <v>40</v>
      </c>
      <c r="Z22" s="20" t="s">
        <v>40</v>
      </c>
      <c r="AA22" s="18" t="s">
        <v>40</v>
      </c>
      <c r="AB22" s="13" t="s">
        <v>177</v>
      </c>
      <c r="AC22" s="15" t="s">
        <v>40</v>
      </c>
    </row>
    <row r="23" spans="1:29" ht="120" customHeight="1" x14ac:dyDescent="0.25">
      <c r="A23" s="70"/>
      <c r="B23" s="70"/>
      <c r="C23" s="82"/>
      <c r="D23" s="85"/>
      <c r="E23" s="22"/>
      <c r="F23" s="22"/>
      <c r="G23" s="24"/>
      <c r="H23" s="18" t="s">
        <v>156</v>
      </c>
      <c r="I23" s="81" t="s">
        <v>155</v>
      </c>
      <c r="J23" s="18" t="s">
        <v>159</v>
      </c>
      <c r="K23" s="18" t="s">
        <v>40</v>
      </c>
      <c r="L23" s="18" t="s">
        <v>40</v>
      </c>
      <c r="M23" s="18" t="s">
        <v>40</v>
      </c>
      <c r="N23" s="14">
        <v>2</v>
      </c>
      <c r="O23" s="14">
        <v>2</v>
      </c>
      <c r="P23" s="10">
        <f t="shared" si="0"/>
        <v>4</v>
      </c>
      <c r="Q23" s="18" t="s">
        <v>164</v>
      </c>
      <c r="R23" s="14">
        <v>10</v>
      </c>
      <c r="S23" s="7">
        <f t="shared" si="1"/>
        <v>40</v>
      </c>
      <c r="T23" s="13" t="s">
        <v>91</v>
      </c>
      <c r="U23" s="22" t="s">
        <v>34</v>
      </c>
      <c r="V23" s="20">
        <v>50</v>
      </c>
      <c r="W23" s="18"/>
      <c r="X23" s="18"/>
      <c r="Y23" s="20" t="s">
        <v>40</v>
      </c>
      <c r="Z23" s="20" t="s">
        <v>40</v>
      </c>
      <c r="AA23" s="18" t="s">
        <v>40</v>
      </c>
      <c r="AB23" s="13" t="s">
        <v>177</v>
      </c>
      <c r="AC23" s="15" t="s">
        <v>185</v>
      </c>
    </row>
    <row r="24" spans="1:29" ht="120" customHeight="1" x14ac:dyDescent="0.25">
      <c r="A24" s="70"/>
      <c r="B24" s="70"/>
      <c r="C24" s="82"/>
      <c r="D24" s="85"/>
      <c r="E24" s="22" t="s">
        <v>45</v>
      </c>
      <c r="F24" s="22"/>
      <c r="G24" s="24"/>
      <c r="H24" s="18" t="s">
        <v>157</v>
      </c>
      <c r="I24" s="82"/>
      <c r="J24" s="18" t="s">
        <v>160</v>
      </c>
      <c r="K24" s="18" t="s">
        <v>40</v>
      </c>
      <c r="L24" s="18" t="s">
        <v>40</v>
      </c>
      <c r="M24" s="18" t="s">
        <v>40</v>
      </c>
      <c r="N24" s="14">
        <v>2</v>
      </c>
      <c r="O24" s="14">
        <v>2</v>
      </c>
      <c r="P24" s="10">
        <f t="shared" si="0"/>
        <v>4</v>
      </c>
      <c r="Q24" s="18" t="s">
        <v>164</v>
      </c>
      <c r="R24" s="14">
        <v>10</v>
      </c>
      <c r="S24" s="7">
        <f t="shared" si="1"/>
        <v>40</v>
      </c>
      <c r="T24" s="13" t="s">
        <v>91</v>
      </c>
      <c r="U24" s="22" t="s">
        <v>34</v>
      </c>
      <c r="V24" s="20">
        <v>50</v>
      </c>
      <c r="W24" s="18"/>
      <c r="X24" s="18"/>
      <c r="Y24" s="20" t="s">
        <v>40</v>
      </c>
      <c r="Z24" s="20" t="s">
        <v>40</v>
      </c>
      <c r="AA24" s="18" t="s">
        <v>40</v>
      </c>
      <c r="AB24" s="13" t="s">
        <v>177</v>
      </c>
      <c r="AC24" s="15" t="s">
        <v>185</v>
      </c>
    </row>
    <row r="25" spans="1:29" ht="120" customHeight="1" x14ac:dyDescent="0.25">
      <c r="A25" s="70"/>
      <c r="B25" s="70"/>
      <c r="C25" s="83"/>
      <c r="D25" s="86"/>
      <c r="E25" s="22" t="s">
        <v>45</v>
      </c>
      <c r="F25" s="22"/>
      <c r="G25" s="24"/>
      <c r="H25" s="18" t="s">
        <v>158</v>
      </c>
      <c r="I25" s="83"/>
      <c r="J25" s="18" t="s">
        <v>161</v>
      </c>
      <c r="K25" s="18" t="s">
        <v>40</v>
      </c>
      <c r="L25" s="18" t="s">
        <v>40</v>
      </c>
      <c r="M25" s="18" t="s">
        <v>40</v>
      </c>
      <c r="N25" s="14">
        <v>2</v>
      </c>
      <c r="O25" s="14">
        <v>2</v>
      </c>
      <c r="P25" s="10">
        <f t="shared" si="0"/>
        <v>4</v>
      </c>
      <c r="Q25" s="18" t="s">
        <v>164</v>
      </c>
      <c r="R25" s="14">
        <v>10</v>
      </c>
      <c r="S25" s="7">
        <f t="shared" ref="S25" si="2">P25*R25</f>
        <v>40</v>
      </c>
      <c r="T25" s="13" t="s">
        <v>91</v>
      </c>
      <c r="U25" s="22" t="s">
        <v>34</v>
      </c>
      <c r="V25" s="20">
        <v>50</v>
      </c>
      <c r="W25" s="18"/>
      <c r="X25" s="18"/>
      <c r="Y25" s="20" t="s">
        <v>40</v>
      </c>
      <c r="Z25" s="20" t="s">
        <v>40</v>
      </c>
      <c r="AA25" s="18" t="s">
        <v>40</v>
      </c>
      <c r="AB25" s="13" t="s">
        <v>177</v>
      </c>
      <c r="AC25" s="15" t="s">
        <v>185</v>
      </c>
    </row>
    <row r="26" spans="1:29" ht="72" customHeight="1" x14ac:dyDescent="0.25">
      <c r="A26" s="68"/>
      <c r="B26" s="68"/>
      <c r="C26" s="68"/>
      <c r="D26" s="68"/>
      <c r="E26" s="68"/>
      <c r="F26" s="68"/>
      <c r="G26" s="68"/>
      <c r="H26" s="69"/>
      <c r="I26" s="69"/>
      <c r="J26" s="69"/>
    </row>
    <row r="27" spans="1:29" ht="63" customHeight="1" x14ac:dyDescent="0.25">
      <c r="A27" s="67"/>
      <c r="B27" s="67"/>
      <c r="C27" s="67"/>
      <c r="D27" s="67"/>
      <c r="E27" s="67"/>
      <c r="F27" s="67"/>
      <c r="G27" s="67"/>
      <c r="H27" s="67"/>
      <c r="I27" s="67"/>
      <c r="J27" s="67"/>
    </row>
  </sheetData>
  <mergeCells count="34">
    <mergeCell ref="A26:G26"/>
    <mergeCell ref="H26:J26"/>
    <mergeCell ref="F5:F6"/>
    <mergeCell ref="A27:G27"/>
    <mergeCell ref="H27:J27"/>
    <mergeCell ref="C9:C11"/>
    <mergeCell ref="D9:D11"/>
    <mergeCell ref="A8:A25"/>
    <mergeCell ref="B8:B25"/>
    <mergeCell ref="C12:C17"/>
    <mergeCell ref="D12:D17"/>
    <mergeCell ref="C18:C25"/>
    <mergeCell ref="D18:D25"/>
    <mergeCell ref="H21:H22"/>
    <mergeCell ref="I21:I22"/>
    <mergeCell ref="I23:I25"/>
    <mergeCell ref="A1:L2"/>
    <mergeCell ref="M1:AC2"/>
    <mergeCell ref="A3:L3"/>
    <mergeCell ref="M3:V3"/>
    <mergeCell ref="W3:AC3"/>
    <mergeCell ref="A4:AC4"/>
    <mergeCell ref="A5:A6"/>
    <mergeCell ref="B5:B6"/>
    <mergeCell ref="C5:C6"/>
    <mergeCell ref="D5:D6"/>
    <mergeCell ref="E5:E6"/>
    <mergeCell ref="Y5:AC5"/>
    <mergeCell ref="G5:G6"/>
    <mergeCell ref="H5:I5"/>
    <mergeCell ref="J5:J6"/>
    <mergeCell ref="K5:M5"/>
    <mergeCell ref="N5:T5"/>
    <mergeCell ref="V5:X5"/>
  </mergeCells>
  <conditionalFormatting sqref="T7">
    <cfRule type="expression" dxfId="175" priority="302">
      <formula>T7:T12="I"</formula>
    </cfRule>
    <cfRule type="expression" dxfId="174" priority="303">
      <formula>T7:T12="II"</formula>
    </cfRule>
    <cfRule type="expression" dxfId="173" priority="304">
      <formula>T7:T12="III"</formula>
    </cfRule>
    <cfRule type="expression" dxfId="172" priority="305">
      <formula>T7:T12="IV"</formula>
    </cfRule>
  </conditionalFormatting>
  <conditionalFormatting sqref="T25">
    <cfRule type="expression" dxfId="171" priority="9">
      <formula>T25:T33="I"</formula>
    </cfRule>
    <cfRule type="expression" dxfId="170" priority="10">
      <formula>T25:T33="II"</formula>
    </cfRule>
    <cfRule type="expression" dxfId="169" priority="11">
      <formula>T25:T33="III"</formula>
    </cfRule>
    <cfRule type="expression" dxfId="168" priority="12">
      <formula>T25:T33="IV"</formula>
    </cfRule>
  </conditionalFormatting>
  <conditionalFormatting sqref="T23">
    <cfRule type="expression" dxfId="167" priority="5">
      <formula>T23:T34="I"</formula>
    </cfRule>
    <cfRule type="expression" dxfId="166" priority="6">
      <formula>T23:T34="II"</formula>
    </cfRule>
    <cfRule type="expression" dxfId="165" priority="7">
      <formula>T23:T34="III"</formula>
    </cfRule>
    <cfRule type="expression" dxfId="164" priority="8">
      <formula>T23:T34="IV"</formula>
    </cfRule>
  </conditionalFormatting>
  <conditionalFormatting sqref="T20">
    <cfRule type="expression" dxfId="163" priority="310">
      <formula>T20:T33="I"</formula>
    </cfRule>
    <cfRule type="expression" dxfId="162" priority="311">
      <formula>T20:T33="II"</formula>
    </cfRule>
    <cfRule type="expression" dxfId="161" priority="312">
      <formula>T20:T33="III"</formula>
    </cfRule>
    <cfRule type="expression" dxfId="160" priority="313">
      <formula>T20:T33="IV"</formula>
    </cfRule>
  </conditionalFormatting>
  <conditionalFormatting sqref="T19">
    <cfRule type="expression" dxfId="159" priority="314">
      <formula>T19:T33="I"</formula>
    </cfRule>
    <cfRule type="expression" dxfId="158" priority="315">
      <formula>T19:T33="II"</formula>
    </cfRule>
    <cfRule type="expression" dxfId="157" priority="316">
      <formula>T19:T33="III"</formula>
    </cfRule>
    <cfRule type="expression" dxfId="156" priority="317">
      <formula>T19:T33="IV"</formula>
    </cfRule>
  </conditionalFormatting>
  <conditionalFormatting sqref="T18">
    <cfRule type="expression" dxfId="155" priority="318">
      <formula>T18:T33="I"</formula>
    </cfRule>
    <cfRule type="expression" dxfId="154" priority="319">
      <formula>T18:T33="II"</formula>
    </cfRule>
    <cfRule type="expression" dxfId="153" priority="320">
      <formula>T18:T33="III"</formula>
    </cfRule>
    <cfRule type="expression" dxfId="152" priority="321">
      <formula>T18:T33="IV"</formula>
    </cfRule>
  </conditionalFormatting>
  <conditionalFormatting sqref="T17">
    <cfRule type="expression" dxfId="151" priority="322">
      <formula>T17:T33="I"</formula>
    </cfRule>
    <cfRule type="expression" dxfId="150" priority="323">
      <formula>T17:T33="II"</formula>
    </cfRule>
    <cfRule type="expression" dxfId="149" priority="324">
      <formula>T17:T33="III"</formula>
    </cfRule>
    <cfRule type="expression" dxfId="148" priority="325">
      <formula>T17:T33="IV"</formula>
    </cfRule>
  </conditionalFormatting>
  <conditionalFormatting sqref="T16">
    <cfRule type="expression" dxfId="147" priority="326">
      <formula>T16:T33="I"</formula>
    </cfRule>
    <cfRule type="expression" dxfId="146" priority="327">
      <formula>T16:T33="II"</formula>
    </cfRule>
    <cfRule type="expression" dxfId="145" priority="328">
      <formula>T16:T33="III"</formula>
    </cfRule>
    <cfRule type="expression" dxfId="144" priority="329">
      <formula>T16:T33="IV"</formula>
    </cfRule>
  </conditionalFormatting>
  <conditionalFormatting sqref="T15">
    <cfRule type="expression" dxfId="143" priority="330">
      <formula>T15:T33="I"</formula>
    </cfRule>
    <cfRule type="expression" dxfId="142" priority="331">
      <formula>T15:T33="II"</formula>
    </cfRule>
    <cfRule type="expression" dxfId="141" priority="332">
      <formula>T15:T33="III"</formula>
    </cfRule>
    <cfRule type="expression" dxfId="140" priority="333">
      <formula>T15:T33="IV"</formula>
    </cfRule>
  </conditionalFormatting>
  <conditionalFormatting sqref="T14">
    <cfRule type="expression" dxfId="139" priority="334">
      <formula>T14:T33="I"</formula>
    </cfRule>
    <cfRule type="expression" dxfId="138" priority="335">
      <formula>T14:T33="II"</formula>
    </cfRule>
    <cfRule type="expression" dxfId="137" priority="336">
      <formula>T14:T33="III"</formula>
    </cfRule>
    <cfRule type="expression" dxfId="136" priority="337">
      <formula>T14:T33="IV"</formula>
    </cfRule>
  </conditionalFormatting>
  <conditionalFormatting sqref="T24">
    <cfRule type="expression" dxfId="135" priority="1">
      <formula>T24:T32="I"</formula>
    </cfRule>
    <cfRule type="expression" dxfId="134" priority="2">
      <formula>T24:T32="II"</formula>
    </cfRule>
    <cfRule type="expression" dxfId="133" priority="3">
      <formula>T24:T32="III"</formula>
    </cfRule>
    <cfRule type="expression" dxfId="132" priority="4">
      <formula>T24:T32="IV"</formula>
    </cfRule>
  </conditionalFormatting>
  <conditionalFormatting sqref="T21:T22">
    <cfRule type="expression" dxfId="131" priority="350">
      <formula>T21:T33="I"</formula>
    </cfRule>
    <cfRule type="expression" dxfId="130" priority="351">
      <formula>T21:T33="II"</formula>
    </cfRule>
    <cfRule type="expression" dxfId="129" priority="352">
      <formula>T21:T33="III"</formula>
    </cfRule>
    <cfRule type="expression" dxfId="128" priority="353">
      <formula>T21:T33="IV"</formula>
    </cfRule>
  </conditionalFormatting>
  <conditionalFormatting sqref="T8:T13">
    <cfRule type="expression" dxfId="127" priority="358">
      <formula>T8:T28="I"</formula>
    </cfRule>
    <cfRule type="expression" dxfId="126" priority="359">
      <formula>T8:T28="II"</formula>
    </cfRule>
    <cfRule type="expression" dxfId="125" priority="360">
      <formula>T8:T28="III"</formula>
    </cfRule>
    <cfRule type="expression" dxfId="124" priority="361">
      <formula>T8:T28="IV"</formula>
    </cfRule>
  </conditionalFormatting>
  <pageMargins left="0.19685039370078741" right="0.19685039370078741" top="0.19685039370078741" bottom="0.19685039370078741" header="0.31496062992125984" footer="0.31496062992125984"/>
  <pageSetup scale="23" orientation="landscape" horizontalDpi="4294967293" verticalDpi="4294967293" r:id="rId1"/>
  <rowBreaks count="1" manualBreakCount="1">
    <brk id="28" max="26"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29"/>
  <sheetViews>
    <sheetView zoomScale="80" zoomScaleNormal="80" zoomScaleSheetLayoutView="85" workbookViewId="0">
      <pane xSplit="9" ySplit="6" topLeftCell="N7" activePane="bottomRight" state="frozen"/>
      <selection pane="topRight" activeCell="K1" sqref="K1"/>
      <selection pane="bottomLeft" activeCell="A7" sqref="A7"/>
      <selection pane="bottomRight" activeCell="P7" sqref="P7"/>
    </sheetView>
  </sheetViews>
  <sheetFormatPr baseColWidth="10" defaultRowHeight="11.25" x14ac:dyDescent="0.25"/>
  <cols>
    <col min="1" max="1" width="7.140625" style="17" customWidth="1"/>
    <col min="2" max="2" width="4.85546875" style="17" customWidth="1"/>
    <col min="3" max="3" width="6.5703125" style="17" customWidth="1"/>
    <col min="4" max="4" width="6.85546875" style="17" customWidth="1"/>
    <col min="5" max="6" width="5.28515625" style="17" customWidth="1"/>
    <col min="7" max="7" width="21.85546875" style="17" customWidth="1"/>
    <col min="8" max="8" width="7" style="17" customWidth="1"/>
    <col min="9" max="9" width="18.140625" style="17" bestFit="1" customWidth="1"/>
    <col min="10" max="10" width="16.140625" style="17" bestFit="1" customWidth="1"/>
    <col min="11" max="11" width="22.5703125" style="17" bestFit="1" customWidth="1"/>
    <col min="12" max="12" width="25.5703125" style="17" customWidth="1"/>
    <col min="13" max="14" width="5.7109375" style="17" bestFit="1" customWidth="1"/>
    <col min="15" max="15" width="8" style="17" bestFit="1" customWidth="1"/>
    <col min="16" max="16" width="30.28515625" style="17" bestFit="1" customWidth="1"/>
    <col min="17" max="17" width="5.7109375" style="17" bestFit="1" customWidth="1"/>
    <col min="18" max="18" width="8" style="17" bestFit="1" customWidth="1"/>
    <col min="19" max="19" width="6.28515625" style="17" customWidth="1"/>
    <col min="20" max="20" width="11.42578125" style="17"/>
    <col min="21" max="21" width="3.42578125" style="17" bestFit="1" customWidth="1"/>
    <col min="22" max="22" width="11.140625" style="17" bestFit="1" customWidth="1"/>
    <col min="23" max="23" width="12.42578125" style="17" bestFit="1" customWidth="1"/>
    <col min="24" max="25" width="3.42578125" style="17" bestFit="1" customWidth="1"/>
    <col min="26" max="26" width="28.42578125" style="17" bestFit="1" customWidth="1"/>
    <col min="27" max="27" width="38.140625" style="17" customWidth="1"/>
    <col min="28" max="28" width="15.5703125" style="17" customWidth="1"/>
    <col min="29" max="16384" width="11.42578125" style="17"/>
  </cols>
  <sheetData>
    <row r="1" spans="1:28" ht="12" thickBot="1" x14ac:dyDescent="0.3">
      <c r="A1" s="66"/>
      <c r="B1" s="66"/>
      <c r="C1" s="66"/>
      <c r="D1" s="66"/>
      <c r="E1" s="66"/>
      <c r="F1" s="66"/>
      <c r="G1" s="66"/>
      <c r="H1" s="66"/>
      <c r="I1" s="66"/>
      <c r="J1" s="66"/>
      <c r="K1" s="66"/>
      <c r="L1" s="65" t="s">
        <v>43</v>
      </c>
      <c r="M1" s="65"/>
      <c r="N1" s="65"/>
      <c r="O1" s="65"/>
      <c r="P1" s="65"/>
      <c r="Q1" s="65"/>
      <c r="R1" s="65"/>
      <c r="S1" s="65"/>
      <c r="T1" s="65"/>
      <c r="U1" s="65"/>
      <c r="V1" s="65"/>
      <c r="W1" s="65"/>
      <c r="X1" s="65"/>
      <c r="Y1" s="65"/>
      <c r="Z1" s="65"/>
      <c r="AA1" s="65"/>
      <c r="AB1" s="65"/>
    </row>
    <row r="2" spans="1:28" ht="12" thickBot="1" x14ac:dyDescent="0.3">
      <c r="A2" s="66"/>
      <c r="B2" s="66"/>
      <c r="C2" s="66"/>
      <c r="D2" s="66"/>
      <c r="E2" s="66"/>
      <c r="F2" s="66"/>
      <c r="G2" s="66"/>
      <c r="H2" s="66"/>
      <c r="I2" s="66"/>
      <c r="J2" s="66"/>
      <c r="K2" s="66"/>
      <c r="L2" s="65"/>
      <c r="M2" s="65"/>
      <c r="N2" s="65"/>
      <c r="O2" s="65"/>
      <c r="P2" s="65"/>
      <c r="Q2" s="65"/>
      <c r="R2" s="65"/>
      <c r="S2" s="65"/>
      <c r="T2" s="65"/>
      <c r="U2" s="65"/>
      <c r="V2" s="65"/>
      <c r="W2" s="65"/>
      <c r="X2" s="65"/>
      <c r="Y2" s="65"/>
      <c r="Z2" s="65"/>
      <c r="AA2" s="65"/>
      <c r="AB2" s="65"/>
    </row>
    <row r="3" spans="1:28" ht="24.95" customHeight="1" x14ac:dyDescent="0.25">
      <c r="A3" s="73"/>
      <c r="B3" s="73"/>
      <c r="C3" s="73"/>
      <c r="D3" s="73"/>
      <c r="E3" s="73"/>
      <c r="F3" s="73"/>
      <c r="G3" s="73"/>
      <c r="H3" s="73"/>
      <c r="I3" s="73"/>
      <c r="J3" s="73"/>
      <c r="K3" s="73"/>
      <c r="L3" s="73" t="s">
        <v>47</v>
      </c>
      <c r="M3" s="73"/>
      <c r="N3" s="73"/>
      <c r="O3" s="73"/>
      <c r="P3" s="73"/>
      <c r="Q3" s="73"/>
      <c r="R3" s="73"/>
      <c r="S3" s="73"/>
      <c r="T3" s="73"/>
      <c r="U3" s="73"/>
      <c r="V3" s="73" t="s">
        <v>42</v>
      </c>
      <c r="W3" s="73"/>
      <c r="X3" s="73"/>
      <c r="Y3" s="73"/>
      <c r="Z3" s="73"/>
      <c r="AA3" s="73"/>
      <c r="AB3" s="73"/>
    </row>
    <row r="4" spans="1:28" ht="26.25" customHeight="1" x14ac:dyDescent="0.25">
      <c r="A4" s="74" t="s">
        <v>41</v>
      </c>
      <c r="B4" s="75"/>
      <c r="C4" s="75"/>
      <c r="D4" s="75"/>
      <c r="E4" s="75"/>
      <c r="F4" s="75"/>
      <c r="G4" s="75"/>
      <c r="H4" s="75"/>
      <c r="I4" s="75"/>
      <c r="J4" s="75"/>
      <c r="K4" s="75"/>
      <c r="L4" s="75"/>
      <c r="M4" s="75"/>
      <c r="N4" s="75"/>
      <c r="O4" s="75"/>
      <c r="P4" s="75"/>
      <c r="Q4" s="75"/>
      <c r="R4" s="75"/>
      <c r="S4" s="75"/>
      <c r="T4" s="75"/>
      <c r="U4" s="75"/>
      <c r="V4" s="75"/>
      <c r="W4" s="75"/>
      <c r="X4" s="75"/>
      <c r="Y4" s="75"/>
      <c r="Z4" s="75"/>
      <c r="AA4" s="75"/>
      <c r="AB4" s="75"/>
    </row>
    <row r="5" spans="1:28" ht="22.5" customHeight="1" x14ac:dyDescent="0.25">
      <c r="A5" s="72" t="s">
        <v>32</v>
      </c>
      <c r="B5" s="72" t="s">
        <v>31</v>
      </c>
      <c r="C5" s="72" t="s">
        <v>30</v>
      </c>
      <c r="D5" s="72" t="s">
        <v>29</v>
      </c>
      <c r="E5" s="72" t="s">
        <v>44</v>
      </c>
      <c r="F5" s="72" t="s">
        <v>37</v>
      </c>
      <c r="G5" s="79" t="s">
        <v>28</v>
      </c>
      <c r="H5" s="79"/>
      <c r="I5" s="72" t="s">
        <v>27</v>
      </c>
      <c r="J5" s="76" t="s">
        <v>26</v>
      </c>
      <c r="K5" s="76"/>
      <c r="L5" s="76"/>
      <c r="M5" s="77" t="s">
        <v>25</v>
      </c>
      <c r="N5" s="77"/>
      <c r="O5" s="77"/>
      <c r="P5" s="77"/>
      <c r="Q5" s="77"/>
      <c r="R5" s="77"/>
      <c r="S5" s="77"/>
      <c r="T5" s="1" t="s">
        <v>24</v>
      </c>
      <c r="U5" s="78" t="s">
        <v>23</v>
      </c>
      <c r="V5" s="78"/>
      <c r="W5" s="78"/>
      <c r="X5" s="76" t="s">
        <v>22</v>
      </c>
      <c r="Y5" s="76"/>
      <c r="Z5" s="76"/>
      <c r="AA5" s="76"/>
      <c r="AB5" s="76"/>
    </row>
    <row r="6" spans="1:28" ht="69" x14ac:dyDescent="0.25">
      <c r="A6" s="72"/>
      <c r="B6" s="72"/>
      <c r="C6" s="72"/>
      <c r="D6" s="72"/>
      <c r="E6" s="72"/>
      <c r="F6" s="72"/>
      <c r="G6" s="2" t="s">
        <v>21</v>
      </c>
      <c r="H6" s="2" t="s">
        <v>20</v>
      </c>
      <c r="I6" s="72"/>
      <c r="J6" s="3" t="s">
        <v>19</v>
      </c>
      <c r="K6" s="3" t="s">
        <v>18</v>
      </c>
      <c r="L6" s="3" t="s">
        <v>17</v>
      </c>
      <c r="M6" s="4" t="s">
        <v>16</v>
      </c>
      <c r="N6" s="4" t="s">
        <v>15</v>
      </c>
      <c r="O6" s="4" t="s">
        <v>14</v>
      </c>
      <c r="P6" s="4" t="s">
        <v>13</v>
      </c>
      <c r="Q6" s="4" t="s">
        <v>12</v>
      </c>
      <c r="R6" s="4" t="s">
        <v>11</v>
      </c>
      <c r="S6" s="4" t="s">
        <v>10</v>
      </c>
      <c r="T6" s="5" t="s">
        <v>9</v>
      </c>
      <c r="U6" s="6" t="s">
        <v>8</v>
      </c>
      <c r="V6" s="6" t="s">
        <v>7</v>
      </c>
      <c r="W6" s="6" t="s">
        <v>33</v>
      </c>
      <c r="X6" s="3" t="s">
        <v>6</v>
      </c>
      <c r="Y6" s="3" t="s">
        <v>5</v>
      </c>
      <c r="Z6" s="3" t="s">
        <v>4</v>
      </c>
      <c r="AA6" s="3" t="s">
        <v>3</v>
      </c>
      <c r="AB6" s="3" t="s">
        <v>2</v>
      </c>
    </row>
    <row r="7" spans="1:28" ht="138" customHeight="1" x14ac:dyDescent="0.25">
      <c r="A7" s="26" t="s">
        <v>48</v>
      </c>
      <c r="B7" s="26" t="s">
        <v>104</v>
      </c>
      <c r="C7" s="27" t="s">
        <v>105</v>
      </c>
      <c r="D7" s="27" t="s">
        <v>188</v>
      </c>
      <c r="E7" s="27" t="s">
        <v>45</v>
      </c>
      <c r="F7" s="27"/>
      <c r="G7" s="18" t="s">
        <v>106</v>
      </c>
      <c r="H7" s="26" t="s">
        <v>39</v>
      </c>
      <c r="I7" s="13" t="s">
        <v>107</v>
      </c>
      <c r="J7" s="13" t="s">
        <v>96</v>
      </c>
      <c r="K7" s="18" t="s">
        <v>40</v>
      </c>
      <c r="L7" s="13" t="s">
        <v>40</v>
      </c>
      <c r="M7" s="10">
        <v>6</v>
      </c>
      <c r="N7" s="10">
        <v>4</v>
      </c>
      <c r="O7" s="10">
        <f t="shared" ref="O7:O27" si="0">M7*N7</f>
        <v>24</v>
      </c>
      <c r="P7" s="19" t="s">
        <v>187</v>
      </c>
      <c r="Q7" s="7">
        <v>10</v>
      </c>
      <c r="R7" s="7">
        <f t="shared" ref="R7:R27" si="1">O7*Q7</f>
        <v>240</v>
      </c>
      <c r="S7" s="13" t="s">
        <v>36</v>
      </c>
      <c r="T7" s="27" t="s">
        <v>166</v>
      </c>
      <c r="U7" s="18">
        <v>25</v>
      </c>
      <c r="V7" s="18" t="s">
        <v>189</v>
      </c>
      <c r="W7" s="18" t="s">
        <v>75</v>
      </c>
      <c r="X7" s="20" t="s">
        <v>40</v>
      </c>
      <c r="Y7" s="20" t="s">
        <v>40</v>
      </c>
      <c r="Z7" s="20" t="s">
        <v>40</v>
      </c>
      <c r="AA7" s="13" t="s">
        <v>98</v>
      </c>
      <c r="AB7" s="13" t="s">
        <v>40</v>
      </c>
    </row>
    <row r="8" spans="1:28" ht="180.75" customHeight="1" x14ac:dyDescent="0.25">
      <c r="A8" s="70" t="s">
        <v>108</v>
      </c>
      <c r="B8" s="70" t="s">
        <v>104</v>
      </c>
      <c r="C8" s="26" t="s">
        <v>109</v>
      </c>
      <c r="D8" s="27" t="s">
        <v>110</v>
      </c>
      <c r="E8" s="27"/>
      <c r="F8" s="27" t="s">
        <v>45</v>
      </c>
      <c r="G8" s="18" t="s">
        <v>227</v>
      </c>
      <c r="H8" s="30" t="s">
        <v>196</v>
      </c>
      <c r="I8" s="18" t="s">
        <v>228</v>
      </c>
      <c r="J8" s="18" t="s">
        <v>40</v>
      </c>
      <c r="K8" s="18" t="s">
        <v>40</v>
      </c>
      <c r="L8" s="13" t="s">
        <v>94</v>
      </c>
      <c r="M8" s="8">
        <v>2</v>
      </c>
      <c r="N8" s="8">
        <v>2</v>
      </c>
      <c r="O8" s="10">
        <f t="shared" si="0"/>
        <v>4</v>
      </c>
      <c r="P8" s="18" t="s">
        <v>164</v>
      </c>
      <c r="Q8" s="8">
        <v>25</v>
      </c>
      <c r="R8" s="7">
        <f t="shared" si="1"/>
        <v>100</v>
      </c>
      <c r="S8" s="13" t="s">
        <v>91</v>
      </c>
      <c r="T8" s="27" t="s">
        <v>34</v>
      </c>
      <c r="U8" s="20">
        <v>25</v>
      </c>
      <c r="V8" s="18" t="s">
        <v>71</v>
      </c>
      <c r="W8" s="18" t="s">
        <v>75</v>
      </c>
      <c r="X8" s="20" t="s">
        <v>40</v>
      </c>
      <c r="Y8" s="20" t="s">
        <v>40</v>
      </c>
      <c r="Z8" s="13" t="s">
        <v>175</v>
      </c>
      <c r="AA8" s="18" t="s">
        <v>173</v>
      </c>
      <c r="AB8" s="13" t="s">
        <v>40</v>
      </c>
    </row>
    <row r="9" spans="1:28" ht="112.5" customHeight="1" x14ac:dyDescent="0.25">
      <c r="A9" s="70"/>
      <c r="B9" s="70"/>
      <c r="C9" s="81" t="s">
        <v>113</v>
      </c>
      <c r="D9" s="84" t="s">
        <v>114</v>
      </c>
      <c r="E9" s="27" t="s">
        <v>45</v>
      </c>
      <c r="F9" s="27"/>
      <c r="G9" s="18" t="s">
        <v>226</v>
      </c>
      <c r="H9" s="26" t="s">
        <v>1</v>
      </c>
      <c r="I9" s="18" t="s">
        <v>186</v>
      </c>
      <c r="J9" s="18" t="s">
        <v>40</v>
      </c>
      <c r="K9" s="18" t="s">
        <v>40</v>
      </c>
      <c r="L9" s="18" t="s">
        <v>122</v>
      </c>
      <c r="M9" s="8">
        <v>10</v>
      </c>
      <c r="N9" s="8">
        <v>4</v>
      </c>
      <c r="O9" s="10">
        <f t="shared" si="0"/>
        <v>40</v>
      </c>
      <c r="P9" s="18" t="s">
        <v>163</v>
      </c>
      <c r="Q9" s="8">
        <v>10</v>
      </c>
      <c r="R9" s="7">
        <f t="shared" si="1"/>
        <v>400</v>
      </c>
      <c r="S9" s="13" t="s">
        <v>36</v>
      </c>
      <c r="T9" s="27" t="s">
        <v>166</v>
      </c>
      <c r="U9" s="20">
        <v>25</v>
      </c>
      <c r="V9" s="18" t="s">
        <v>89</v>
      </c>
      <c r="W9" s="18" t="s">
        <v>77</v>
      </c>
      <c r="X9" s="20" t="s">
        <v>40</v>
      </c>
      <c r="Y9" s="20" t="s">
        <v>40</v>
      </c>
      <c r="Z9" s="18" t="s">
        <v>40</v>
      </c>
      <c r="AA9" s="13" t="s">
        <v>174</v>
      </c>
      <c r="AB9" s="13" t="s">
        <v>40</v>
      </c>
    </row>
    <row r="10" spans="1:28" ht="84" customHeight="1" x14ac:dyDescent="0.25">
      <c r="A10" s="70"/>
      <c r="B10" s="70"/>
      <c r="C10" s="82"/>
      <c r="D10" s="85"/>
      <c r="E10" s="27" t="s">
        <v>45</v>
      </c>
      <c r="F10" s="27"/>
      <c r="G10" s="18" t="s">
        <v>192</v>
      </c>
      <c r="H10" s="26" t="s">
        <v>1</v>
      </c>
      <c r="I10" s="18" t="s">
        <v>193</v>
      </c>
      <c r="J10" s="18" t="s">
        <v>40</v>
      </c>
      <c r="K10" s="18" t="s">
        <v>69</v>
      </c>
      <c r="L10" s="13" t="s">
        <v>40</v>
      </c>
      <c r="M10" s="8">
        <v>10</v>
      </c>
      <c r="N10" s="8">
        <v>4</v>
      </c>
      <c r="O10" s="10">
        <f t="shared" si="0"/>
        <v>40</v>
      </c>
      <c r="P10" s="18" t="s">
        <v>163</v>
      </c>
      <c r="Q10" s="8">
        <v>25</v>
      </c>
      <c r="R10" s="7">
        <f t="shared" si="1"/>
        <v>1000</v>
      </c>
      <c r="S10" s="13" t="s">
        <v>85</v>
      </c>
      <c r="T10" s="27" t="s">
        <v>70</v>
      </c>
      <c r="U10" s="20">
        <v>25</v>
      </c>
      <c r="V10" s="18" t="s">
        <v>74</v>
      </c>
      <c r="W10" s="18" t="s">
        <v>76</v>
      </c>
      <c r="X10" s="20" t="s">
        <v>40</v>
      </c>
      <c r="Y10" s="20" t="s">
        <v>40</v>
      </c>
      <c r="Z10" s="13" t="s">
        <v>175</v>
      </c>
      <c r="AA10" s="13" t="s">
        <v>177</v>
      </c>
      <c r="AB10" s="13" t="s">
        <v>176</v>
      </c>
    </row>
    <row r="11" spans="1:28" ht="120" customHeight="1" x14ac:dyDescent="0.25">
      <c r="A11" s="70"/>
      <c r="B11" s="70"/>
      <c r="C11" s="83"/>
      <c r="D11" s="86"/>
      <c r="E11" s="27" t="s">
        <v>45</v>
      </c>
      <c r="F11" s="27"/>
      <c r="G11" s="18" t="s">
        <v>119</v>
      </c>
      <c r="H11" s="26" t="s">
        <v>1</v>
      </c>
      <c r="I11" s="18" t="s">
        <v>193</v>
      </c>
      <c r="J11" s="18" t="s">
        <v>121</v>
      </c>
      <c r="K11" s="18" t="s">
        <v>40</v>
      </c>
      <c r="L11" s="18" t="s">
        <v>40</v>
      </c>
      <c r="M11" s="14">
        <v>10</v>
      </c>
      <c r="N11" s="14">
        <v>4</v>
      </c>
      <c r="O11" s="10">
        <f t="shared" si="0"/>
        <v>40</v>
      </c>
      <c r="P11" s="18" t="s">
        <v>163</v>
      </c>
      <c r="Q11" s="14">
        <v>60</v>
      </c>
      <c r="R11" s="7">
        <f t="shared" si="1"/>
        <v>2400</v>
      </c>
      <c r="S11" s="13" t="s">
        <v>85</v>
      </c>
      <c r="T11" s="27" t="s">
        <v>70</v>
      </c>
      <c r="U11" s="20">
        <v>25</v>
      </c>
      <c r="V11" s="18" t="s">
        <v>74</v>
      </c>
      <c r="W11" s="18" t="s">
        <v>76</v>
      </c>
      <c r="X11" s="20" t="s">
        <v>40</v>
      </c>
      <c r="Y11" s="20" t="s">
        <v>40</v>
      </c>
      <c r="Z11" s="13" t="s">
        <v>175</v>
      </c>
      <c r="AA11" s="13" t="s">
        <v>177</v>
      </c>
      <c r="AB11" s="13" t="s">
        <v>176</v>
      </c>
    </row>
    <row r="12" spans="1:28" ht="120" customHeight="1" x14ac:dyDescent="0.25">
      <c r="A12" s="70"/>
      <c r="B12" s="70"/>
      <c r="C12" s="81" t="s">
        <v>124</v>
      </c>
      <c r="D12" s="84" t="s">
        <v>125</v>
      </c>
      <c r="E12" s="27" t="s">
        <v>45</v>
      </c>
      <c r="F12" s="27"/>
      <c r="G12" s="18" t="s">
        <v>195</v>
      </c>
      <c r="H12" s="26" t="s">
        <v>1</v>
      </c>
      <c r="I12" s="18" t="s">
        <v>194</v>
      </c>
      <c r="J12" s="18" t="s">
        <v>40</v>
      </c>
      <c r="K12" s="18" t="s">
        <v>40</v>
      </c>
      <c r="L12" s="18" t="s">
        <v>122</v>
      </c>
      <c r="M12" s="14">
        <v>6</v>
      </c>
      <c r="N12" s="14">
        <v>4</v>
      </c>
      <c r="O12" s="10">
        <f t="shared" si="0"/>
        <v>24</v>
      </c>
      <c r="P12" s="18" t="s">
        <v>163</v>
      </c>
      <c r="Q12" s="14">
        <v>25</v>
      </c>
      <c r="R12" s="7">
        <f t="shared" si="1"/>
        <v>600</v>
      </c>
      <c r="S12" s="13" t="s">
        <v>85</v>
      </c>
      <c r="T12" s="27" t="s">
        <v>70</v>
      </c>
      <c r="U12" s="20">
        <v>50</v>
      </c>
      <c r="V12" s="18" t="s">
        <v>89</v>
      </c>
      <c r="W12" s="18" t="s">
        <v>77</v>
      </c>
      <c r="X12" s="20" t="s">
        <v>40</v>
      </c>
      <c r="Y12" s="20" t="s">
        <v>40</v>
      </c>
      <c r="Z12" s="18" t="s">
        <v>40</v>
      </c>
      <c r="AA12" s="13" t="s">
        <v>174</v>
      </c>
      <c r="AB12" s="13" t="s">
        <v>40</v>
      </c>
    </row>
    <row r="13" spans="1:28" ht="120" customHeight="1" x14ac:dyDescent="0.25">
      <c r="A13" s="70"/>
      <c r="B13" s="70"/>
      <c r="C13" s="82"/>
      <c r="D13" s="85"/>
      <c r="E13" s="27" t="s">
        <v>45</v>
      </c>
      <c r="F13" s="27"/>
      <c r="G13" s="18" t="s">
        <v>199</v>
      </c>
      <c r="H13" s="26" t="s">
        <v>197</v>
      </c>
      <c r="I13" s="18" t="s">
        <v>198</v>
      </c>
      <c r="J13" s="18" t="s">
        <v>40</v>
      </c>
      <c r="K13" s="18" t="s">
        <v>40</v>
      </c>
      <c r="L13" s="18" t="s">
        <v>40</v>
      </c>
      <c r="M13" s="14">
        <v>2</v>
      </c>
      <c r="N13" s="14">
        <v>2</v>
      </c>
      <c r="O13" s="10">
        <f t="shared" si="0"/>
        <v>4</v>
      </c>
      <c r="P13" s="18" t="s">
        <v>164</v>
      </c>
      <c r="Q13" s="14">
        <v>25</v>
      </c>
      <c r="R13" s="7">
        <f t="shared" si="1"/>
        <v>100</v>
      </c>
      <c r="S13" s="13" t="s">
        <v>91</v>
      </c>
      <c r="T13" s="27" t="s">
        <v>34</v>
      </c>
      <c r="U13" s="20">
        <v>50</v>
      </c>
      <c r="V13" s="18" t="s">
        <v>73</v>
      </c>
      <c r="W13" s="18" t="s">
        <v>76</v>
      </c>
      <c r="X13" s="20" t="s">
        <v>40</v>
      </c>
      <c r="Y13" s="20" t="s">
        <v>40</v>
      </c>
      <c r="Z13" s="18" t="s">
        <v>40</v>
      </c>
      <c r="AA13" s="13" t="s">
        <v>177</v>
      </c>
      <c r="AB13" s="15" t="s">
        <v>178</v>
      </c>
    </row>
    <row r="14" spans="1:28" ht="120" customHeight="1" x14ac:dyDescent="0.25">
      <c r="A14" s="70"/>
      <c r="B14" s="70"/>
      <c r="C14" s="82"/>
      <c r="D14" s="85"/>
      <c r="E14" s="27" t="s">
        <v>45</v>
      </c>
      <c r="F14" s="27"/>
      <c r="G14" s="18" t="s">
        <v>202</v>
      </c>
      <c r="H14" s="26" t="s">
        <v>197</v>
      </c>
      <c r="I14" s="18" t="s">
        <v>200</v>
      </c>
      <c r="J14" s="18" t="s">
        <v>40</v>
      </c>
      <c r="K14" s="18" t="s">
        <v>40</v>
      </c>
      <c r="L14" s="18" t="s">
        <v>133</v>
      </c>
      <c r="M14" s="14">
        <v>6</v>
      </c>
      <c r="N14" s="14">
        <v>4</v>
      </c>
      <c r="O14" s="10">
        <f t="shared" si="0"/>
        <v>24</v>
      </c>
      <c r="P14" s="18" t="s">
        <v>163</v>
      </c>
      <c r="Q14" s="14">
        <v>25</v>
      </c>
      <c r="R14" s="7">
        <f t="shared" si="1"/>
        <v>600</v>
      </c>
      <c r="S14" s="13" t="s">
        <v>85</v>
      </c>
      <c r="T14" s="27" t="s">
        <v>70</v>
      </c>
      <c r="U14" s="20">
        <v>50</v>
      </c>
      <c r="V14" s="18" t="s">
        <v>73</v>
      </c>
      <c r="W14" s="18" t="s">
        <v>76</v>
      </c>
      <c r="X14" s="20" t="s">
        <v>40</v>
      </c>
      <c r="Y14" s="20" t="s">
        <v>40</v>
      </c>
      <c r="Z14" s="18" t="s">
        <v>40</v>
      </c>
      <c r="AA14" s="13" t="s">
        <v>177</v>
      </c>
      <c r="AB14" s="15" t="s">
        <v>179</v>
      </c>
    </row>
    <row r="15" spans="1:28" ht="120" customHeight="1" x14ac:dyDescent="0.25">
      <c r="A15" s="70"/>
      <c r="B15" s="70"/>
      <c r="C15" s="82"/>
      <c r="D15" s="85"/>
      <c r="E15" s="27" t="s">
        <v>45</v>
      </c>
      <c r="F15" s="27"/>
      <c r="G15" s="18" t="s">
        <v>199</v>
      </c>
      <c r="H15" s="26" t="s">
        <v>197</v>
      </c>
      <c r="I15" s="18" t="s">
        <v>201</v>
      </c>
      <c r="J15" s="18" t="s">
        <v>40</v>
      </c>
      <c r="K15" s="18" t="s">
        <v>40</v>
      </c>
      <c r="L15" s="18" t="s">
        <v>133</v>
      </c>
      <c r="M15" s="14">
        <v>6</v>
      </c>
      <c r="N15" s="14">
        <v>4</v>
      </c>
      <c r="O15" s="10">
        <f t="shared" si="0"/>
        <v>24</v>
      </c>
      <c r="P15" s="18" t="s">
        <v>163</v>
      </c>
      <c r="Q15" s="14">
        <v>25</v>
      </c>
      <c r="R15" s="7">
        <f t="shared" si="1"/>
        <v>600</v>
      </c>
      <c r="S15" s="13" t="s">
        <v>85</v>
      </c>
      <c r="T15" s="27" t="s">
        <v>70</v>
      </c>
      <c r="U15" s="20">
        <v>50</v>
      </c>
      <c r="V15" s="18" t="s">
        <v>73</v>
      </c>
      <c r="W15" s="18" t="s">
        <v>76</v>
      </c>
      <c r="X15" s="20" t="s">
        <v>40</v>
      </c>
      <c r="Y15" s="20" t="s">
        <v>40</v>
      </c>
      <c r="Z15" s="18" t="s">
        <v>40</v>
      </c>
      <c r="AA15" s="13" t="s">
        <v>177</v>
      </c>
      <c r="AB15" s="15" t="s">
        <v>179</v>
      </c>
    </row>
    <row r="16" spans="1:28" ht="120" customHeight="1" x14ac:dyDescent="0.25">
      <c r="A16" s="70"/>
      <c r="B16" s="70"/>
      <c r="C16" s="82"/>
      <c r="D16" s="85"/>
      <c r="E16" s="27"/>
      <c r="F16" s="27" t="s">
        <v>45</v>
      </c>
      <c r="G16" s="18" t="s">
        <v>204</v>
      </c>
      <c r="H16" s="26" t="s">
        <v>203</v>
      </c>
      <c r="I16" s="18" t="s">
        <v>135</v>
      </c>
      <c r="J16" s="18" t="s">
        <v>40</v>
      </c>
      <c r="K16" s="18" t="s">
        <v>40</v>
      </c>
      <c r="L16" s="18" t="s">
        <v>40</v>
      </c>
      <c r="M16" s="14">
        <v>2</v>
      </c>
      <c r="N16" s="14">
        <v>2</v>
      </c>
      <c r="O16" s="10">
        <f t="shared" si="0"/>
        <v>4</v>
      </c>
      <c r="P16" s="18" t="s">
        <v>164</v>
      </c>
      <c r="Q16" s="14">
        <v>25</v>
      </c>
      <c r="R16" s="7">
        <f t="shared" si="1"/>
        <v>100</v>
      </c>
      <c r="S16" s="13" t="s">
        <v>91</v>
      </c>
      <c r="T16" s="27" t="s">
        <v>34</v>
      </c>
      <c r="U16" s="20">
        <v>50</v>
      </c>
      <c r="V16" s="18" t="s">
        <v>73</v>
      </c>
      <c r="W16" s="18" t="s">
        <v>76</v>
      </c>
      <c r="X16" s="20" t="s">
        <v>40</v>
      </c>
      <c r="Y16" s="20" t="s">
        <v>40</v>
      </c>
      <c r="Z16" s="18" t="s">
        <v>40</v>
      </c>
      <c r="AA16" s="13" t="s">
        <v>177</v>
      </c>
      <c r="AB16" s="15" t="s">
        <v>178</v>
      </c>
    </row>
    <row r="17" spans="1:28" ht="120" customHeight="1" x14ac:dyDescent="0.25">
      <c r="A17" s="70"/>
      <c r="B17" s="70"/>
      <c r="C17" s="83"/>
      <c r="D17" s="86"/>
      <c r="E17" s="27"/>
      <c r="F17" s="27" t="s">
        <v>45</v>
      </c>
      <c r="G17" s="18" t="s">
        <v>205</v>
      </c>
      <c r="H17" s="26" t="s">
        <v>139</v>
      </c>
      <c r="I17" s="18" t="s">
        <v>206</v>
      </c>
      <c r="J17" s="18" t="s">
        <v>40</v>
      </c>
      <c r="K17" s="18" t="s">
        <v>40</v>
      </c>
      <c r="L17" s="18" t="s">
        <v>40</v>
      </c>
      <c r="M17" s="14">
        <v>2</v>
      </c>
      <c r="N17" s="14">
        <v>2</v>
      </c>
      <c r="O17" s="10">
        <f t="shared" si="0"/>
        <v>4</v>
      </c>
      <c r="P17" s="18" t="s">
        <v>164</v>
      </c>
      <c r="Q17" s="14">
        <v>10</v>
      </c>
      <c r="R17" s="7">
        <f t="shared" si="1"/>
        <v>40</v>
      </c>
      <c r="S17" s="13" t="s">
        <v>91</v>
      </c>
      <c r="T17" s="27" t="s">
        <v>34</v>
      </c>
      <c r="U17" s="20">
        <v>50</v>
      </c>
      <c r="V17" s="18" t="s">
        <v>167</v>
      </c>
      <c r="W17" s="18" t="s">
        <v>76</v>
      </c>
      <c r="X17" s="20" t="s">
        <v>40</v>
      </c>
      <c r="Y17" s="20" t="s">
        <v>40</v>
      </c>
      <c r="Z17" s="18" t="s">
        <v>40</v>
      </c>
      <c r="AA17" s="13" t="s">
        <v>177</v>
      </c>
      <c r="AB17" s="15" t="s">
        <v>180</v>
      </c>
    </row>
    <row r="18" spans="1:28" ht="120" customHeight="1" x14ac:dyDescent="0.25">
      <c r="A18" s="70"/>
      <c r="B18" s="70"/>
      <c r="C18" s="81" t="s">
        <v>142</v>
      </c>
      <c r="D18" s="84" t="s">
        <v>143</v>
      </c>
      <c r="E18" s="27" t="s">
        <v>45</v>
      </c>
      <c r="F18" s="27"/>
      <c r="G18" s="18" t="s">
        <v>207</v>
      </c>
      <c r="H18" s="26" t="s">
        <v>63</v>
      </c>
      <c r="I18" s="18" t="s">
        <v>208</v>
      </c>
      <c r="J18" s="18" t="s">
        <v>40</v>
      </c>
      <c r="K18" s="18" t="s">
        <v>40</v>
      </c>
      <c r="L18" s="18" t="s">
        <v>146</v>
      </c>
      <c r="M18" s="14">
        <v>6</v>
      </c>
      <c r="N18" s="14">
        <v>6</v>
      </c>
      <c r="O18" s="10">
        <f t="shared" si="0"/>
        <v>36</v>
      </c>
      <c r="P18" s="18" t="s">
        <v>163</v>
      </c>
      <c r="Q18" s="14">
        <v>10</v>
      </c>
      <c r="R18" s="7">
        <f t="shared" si="1"/>
        <v>360</v>
      </c>
      <c r="S18" s="13" t="s">
        <v>36</v>
      </c>
      <c r="T18" s="27" t="s">
        <v>166</v>
      </c>
      <c r="U18" s="20">
        <v>50</v>
      </c>
      <c r="V18" s="18" t="s">
        <v>168</v>
      </c>
      <c r="W18" s="18" t="s">
        <v>76</v>
      </c>
      <c r="X18" s="20" t="s">
        <v>40</v>
      </c>
      <c r="Y18" s="20" t="s">
        <v>40</v>
      </c>
      <c r="Z18" s="18" t="s">
        <v>40</v>
      </c>
      <c r="AA18" s="13" t="s">
        <v>40</v>
      </c>
      <c r="AB18" s="15" t="s">
        <v>181</v>
      </c>
    </row>
    <row r="19" spans="1:28" ht="120" customHeight="1" x14ac:dyDescent="0.25">
      <c r="A19" s="70"/>
      <c r="B19" s="70"/>
      <c r="C19" s="82"/>
      <c r="D19" s="85"/>
      <c r="E19" s="27" t="s">
        <v>45</v>
      </c>
      <c r="F19" s="27"/>
      <c r="G19" s="18" t="s">
        <v>209</v>
      </c>
      <c r="H19" s="26" t="s">
        <v>210</v>
      </c>
      <c r="I19" s="18" t="s">
        <v>211</v>
      </c>
      <c r="J19" s="18" t="s">
        <v>40</v>
      </c>
      <c r="K19" s="18" t="s">
        <v>40</v>
      </c>
      <c r="L19" s="18" t="s">
        <v>150</v>
      </c>
      <c r="M19" s="14">
        <v>2</v>
      </c>
      <c r="N19" s="14">
        <v>2</v>
      </c>
      <c r="O19" s="10">
        <f t="shared" si="0"/>
        <v>4</v>
      </c>
      <c r="P19" s="18" t="s">
        <v>164</v>
      </c>
      <c r="Q19" s="14">
        <v>10</v>
      </c>
      <c r="R19" s="7">
        <f t="shared" si="1"/>
        <v>40</v>
      </c>
      <c r="S19" s="13" t="s">
        <v>91</v>
      </c>
      <c r="T19" s="27" t="s">
        <v>34</v>
      </c>
      <c r="U19" s="20">
        <v>50</v>
      </c>
      <c r="V19" s="18" t="s">
        <v>170</v>
      </c>
      <c r="W19" s="18" t="s">
        <v>171</v>
      </c>
      <c r="X19" s="20" t="s">
        <v>40</v>
      </c>
      <c r="Y19" s="20" t="s">
        <v>40</v>
      </c>
      <c r="Z19" s="13" t="s">
        <v>182</v>
      </c>
      <c r="AA19" s="18" t="s">
        <v>40</v>
      </c>
      <c r="AB19" s="13" t="s">
        <v>183</v>
      </c>
    </row>
    <row r="20" spans="1:28" ht="120" customHeight="1" x14ac:dyDescent="0.25">
      <c r="A20" s="70"/>
      <c r="B20" s="70"/>
      <c r="C20" s="82"/>
      <c r="D20" s="85"/>
      <c r="E20" s="27" t="s">
        <v>45</v>
      </c>
      <c r="F20" s="27"/>
      <c r="G20" s="18" t="s">
        <v>212</v>
      </c>
      <c r="H20" s="26" t="s">
        <v>139</v>
      </c>
      <c r="I20" s="18" t="s">
        <v>206</v>
      </c>
      <c r="J20" s="18" t="s">
        <v>40</v>
      </c>
      <c r="K20" s="18" t="s">
        <v>40</v>
      </c>
      <c r="L20" s="18" t="s">
        <v>40</v>
      </c>
      <c r="M20" s="14">
        <v>2</v>
      </c>
      <c r="N20" s="14">
        <v>2</v>
      </c>
      <c r="O20" s="10">
        <f t="shared" si="0"/>
        <v>4</v>
      </c>
      <c r="P20" s="18" t="s">
        <v>164</v>
      </c>
      <c r="Q20" s="14">
        <v>10</v>
      </c>
      <c r="R20" s="7">
        <f t="shared" si="1"/>
        <v>40</v>
      </c>
      <c r="S20" s="13" t="s">
        <v>91</v>
      </c>
      <c r="T20" s="27" t="s">
        <v>34</v>
      </c>
      <c r="U20" s="20">
        <v>50</v>
      </c>
      <c r="V20" s="18" t="s">
        <v>167</v>
      </c>
      <c r="W20" s="18" t="s">
        <v>169</v>
      </c>
      <c r="X20" s="20" t="s">
        <v>40</v>
      </c>
      <c r="Y20" s="20" t="s">
        <v>40</v>
      </c>
      <c r="Z20" s="18" t="s">
        <v>40</v>
      </c>
      <c r="AA20" s="13" t="s">
        <v>177</v>
      </c>
      <c r="AB20" s="15" t="s">
        <v>184</v>
      </c>
    </row>
    <row r="21" spans="1:28" ht="120" customHeight="1" x14ac:dyDescent="0.25">
      <c r="A21" s="70"/>
      <c r="B21" s="70"/>
      <c r="C21" s="82"/>
      <c r="D21" s="85"/>
      <c r="E21" s="27" t="s">
        <v>45</v>
      </c>
      <c r="F21" s="27"/>
      <c r="G21" s="18" t="s">
        <v>215</v>
      </c>
      <c r="H21" s="26" t="s">
        <v>213</v>
      </c>
      <c r="I21" s="18" t="s">
        <v>214</v>
      </c>
      <c r="J21" s="18" t="s">
        <v>40</v>
      </c>
      <c r="K21" s="18" t="s">
        <v>40</v>
      </c>
      <c r="L21" s="18" t="s">
        <v>40</v>
      </c>
      <c r="M21" s="14">
        <v>6</v>
      </c>
      <c r="N21" s="14">
        <v>6</v>
      </c>
      <c r="O21" s="10">
        <f t="shared" si="0"/>
        <v>36</v>
      </c>
      <c r="P21" s="18" t="s">
        <v>163</v>
      </c>
      <c r="Q21" s="14">
        <v>10</v>
      </c>
      <c r="R21" s="7">
        <f t="shared" si="1"/>
        <v>360</v>
      </c>
      <c r="S21" s="13" t="s">
        <v>36</v>
      </c>
      <c r="T21" s="27" t="s">
        <v>166</v>
      </c>
      <c r="U21" s="20">
        <v>50</v>
      </c>
      <c r="V21" s="18"/>
      <c r="W21" s="18"/>
      <c r="X21" s="20" t="s">
        <v>40</v>
      </c>
      <c r="Y21" s="20" t="s">
        <v>40</v>
      </c>
      <c r="Z21" s="18" t="s">
        <v>40</v>
      </c>
      <c r="AA21" s="13" t="s">
        <v>177</v>
      </c>
      <c r="AB21" s="15" t="s">
        <v>40</v>
      </c>
    </row>
    <row r="22" spans="1:28" ht="120" customHeight="1" x14ac:dyDescent="0.25">
      <c r="A22" s="70"/>
      <c r="B22" s="70"/>
      <c r="C22" s="82"/>
      <c r="D22" s="85"/>
      <c r="E22" s="27" t="s">
        <v>45</v>
      </c>
      <c r="F22" s="27"/>
      <c r="G22" s="18" t="s">
        <v>216</v>
      </c>
      <c r="H22" s="26" t="s">
        <v>213</v>
      </c>
      <c r="I22" s="18" t="s">
        <v>214</v>
      </c>
      <c r="J22" s="18" t="s">
        <v>40</v>
      </c>
      <c r="K22" s="18" t="s">
        <v>40</v>
      </c>
      <c r="L22" s="18" t="s">
        <v>40</v>
      </c>
      <c r="M22" s="14">
        <v>2</v>
      </c>
      <c r="N22" s="14">
        <v>6</v>
      </c>
      <c r="O22" s="10">
        <f t="shared" ref="O22" si="2">M22*N22</f>
        <v>12</v>
      </c>
      <c r="P22" s="18" t="s">
        <v>165</v>
      </c>
      <c r="Q22" s="14">
        <v>10</v>
      </c>
      <c r="R22" s="7">
        <f t="shared" ref="R22" si="3">O22*Q22</f>
        <v>120</v>
      </c>
      <c r="S22" s="13" t="s">
        <v>91</v>
      </c>
      <c r="T22" s="27" t="s">
        <v>34</v>
      </c>
      <c r="U22" s="20">
        <v>50</v>
      </c>
      <c r="V22" s="18"/>
      <c r="W22" s="18"/>
      <c r="X22" s="20" t="s">
        <v>40</v>
      </c>
      <c r="Y22" s="20" t="s">
        <v>40</v>
      </c>
      <c r="Z22" s="18" t="s">
        <v>40</v>
      </c>
      <c r="AA22" s="13" t="s">
        <v>177</v>
      </c>
      <c r="AB22" s="15" t="s">
        <v>40</v>
      </c>
    </row>
    <row r="23" spans="1:28" ht="120" customHeight="1" x14ac:dyDescent="0.25">
      <c r="A23" s="70"/>
      <c r="B23" s="70"/>
      <c r="C23" s="82"/>
      <c r="D23" s="85"/>
      <c r="E23" s="27" t="s">
        <v>45</v>
      </c>
      <c r="F23" s="27"/>
      <c r="G23" s="18" t="s">
        <v>215</v>
      </c>
      <c r="H23" s="26" t="s">
        <v>213</v>
      </c>
      <c r="I23" s="18" t="s">
        <v>217</v>
      </c>
      <c r="J23" s="18" t="s">
        <v>40</v>
      </c>
      <c r="K23" s="18" t="s">
        <v>40</v>
      </c>
      <c r="L23" s="18" t="s">
        <v>40</v>
      </c>
      <c r="M23" s="14">
        <v>2</v>
      </c>
      <c r="N23" s="14">
        <v>6</v>
      </c>
      <c r="O23" s="10">
        <f t="shared" si="0"/>
        <v>12</v>
      </c>
      <c r="P23" s="18" t="s">
        <v>165</v>
      </c>
      <c r="Q23" s="14">
        <v>10</v>
      </c>
      <c r="R23" s="7">
        <f t="shared" si="1"/>
        <v>120</v>
      </c>
      <c r="S23" s="13" t="s">
        <v>91</v>
      </c>
      <c r="T23" s="27" t="s">
        <v>34</v>
      </c>
      <c r="U23" s="20">
        <v>50</v>
      </c>
      <c r="V23" s="18"/>
      <c r="W23" s="18"/>
      <c r="X23" s="20" t="s">
        <v>40</v>
      </c>
      <c r="Y23" s="20" t="s">
        <v>40</v>
      </c>
      <c r="Z23" s="18" t="s">
        <v>40</v>
      </c>
      <c r="AA23" s="13" t="s">
        <v>177</v>
      </c>
      <c r="AB23" s="15" t="s">
        <v>40</v>
      </c>
    </row>
    <row r="24" spans="1:28" ht="120" customHeight="1" x14ac:dyDescent="0.25">
      <c r="A24" s="70"/>
      <c r="B24" s="70"/>
      <c r="C24" s="82"/>
      <c r="D24" s="85"/>
      <c r="E24" s="27"/>
      <c r="F24" s="27"/>
      <c r="G24" s="18" t="s">
        <v>219</v>
      </c>
      <c r="H24" s="26" t="s">
        <v>155</v>
      </c>
      <c r="I24" s="18" t="s">
        <v>218</v>
      </c>
      <c r="J24" s="18" t="s">
        <v>40</v>
      </c>
      <c r="K24" s="18" t="s">
        <v>40</v>
      </c>
      <c r="L24" s="18" t="s">
        <v>40</v>
      </c>
      <c r="M24" s="14">
        <v>2</v>
      </c>
      <c r="N24" s="14">
        <v>2</v>
      </c>
      <c r="O24" s="10">
        <f t="shared" si="0"/>
        <v>4</v>
      </c>
      <c r="P24" s="18" t="s">
        <v>164</v>
      </c>
      <c r="Q24" s="14">
        <v>10</v>
      </c>
      <c r="R24" s="7">
        <f t="shared" si="1"/>
        <v>40</v>
      </c>
      <c r="S24" s="13" t="s">
        <v>91</v>
      </c>
      <c r="T24" s="27" t="s">
        <v>34</v>
      </c>
      <c r="U24" s="20">
        <v>50</v>
      </c>
      <c r="V24" s="18"/>
      <c r="W24" s="18"/>
      <c r="X24" s="20" t="s">
        <v>40</v>
      </c>
      <c r="Y24" s="20" t="s">
        <v>40</v>
      </c>
      <c r="Z24" s="18" t="s">
        <v>40</v>
      </c>
      <c r="AA24" s="13" t="s">
        <v>177</v>
      </c>
      <c r="AB24" s="15" t="s">
        <v>185</v>
      </c>
    </row>
    <row r="25" spans="1:28" ht="120" customHeight="1" x14ac:dyDescent="0.25">
      <c r="A25" s="70"/>
      <c r="B25" s="70"/>
      <c r="C25" s="82"/>
      <c r="D25" s="85"/>
      <c r="E25" s="27" t="s">
        <v>45</v>
      </c>
      <c r="F25" s="27"/>
      <c r="G25" s="18" t="s">
        <v>221</v>
      </c>
      <c r="H25" s="26" t="s">
        <v>155</v>
      </c>
      <c r="I25" s="18" t="s">
        <v>222</v>
      </c>
      <c r="J25" s="18" t="s">
        <v>40</v>
      </c>
      <c r="K25" s="18" t="s">
        <v>40</v>
      </c>
      <c r="L25" s="18" t="s">
        <v>40</v>
      </c>
      <c r="M25" s="14">
        <v>2</v>
      </c>
      <c r="N25" s="14">
        <v>2</v>
      </c>
      <c r="O25" s="10">
        <f t="shared" si="0"/>
        <v>4</v>
      </c>
      <c r="P25" s="18" t="s">
        <v>164</v>
      </c>
      <c r="Q25" s="14">
        <v>10</v>
      </c>
      <c r="R25" s="7">
        <f t="shared" si="1"/>
        <v>40</v>
      </c>
      <c r="S25" s="13" t="s">
        <v>91</v>
      </c>
      <c r="T25" s="27" t="s">
        <v>34</v>
      </c>
      <c r="U25" s="20">
        <v>50</v>
      </c>
      <c r="V25" s="18"/>
      <c r="W25" s="18"/>
      <c r="X25" s="20" t="s">
        <v>40</v>
      </c>
      <c r="Y25" s="20" t="s">
        <v>40</v>
      </c>
      <c r="Z25" s="18" t="s">
        <v>40</v>
      </c>
      <c r="AA25" s="13" t="s">
        <v>177</v>
      </c>
      <c r="AB25" s="15" t="s">
        <v>185</v>
      </c>
    </row>
    <row r="26" spans="1:28" ht="120" customHeight="1" x14ac:dyDescent="0.25">
      <c r="A26" s="70"/>
      <c r="B26" s="70"/>
      <c r="C26" s="82"/>
      <c r="D26" s="85"/>
      <c r="E26" s="27" t="s">
        <v>45</v>
      </c>
      <c r="F26" s="27"/>
      <c r="G26" s="18" t="s">
        <v>220</v>
      </c>
      <c r="H26" s="26" t="s">
        <v>155</v>
      </c>
      <c r="I26" s="18" t="s">
        <v>223</v>
      </c>
      <c r="J26" s="18" t="s">
        <v>40</v>
      </c>
      <c r="K26" s="18" t="s">
        <v>40</v>
      </c>
      <c r="L26" s="18" t="s">
        <v>40</v>
      </c>
      <c r="M26" s="14">
        <v>2</v>
      </c>
      <c r="N26" s="14">
        <v>2</v>
      </c>
      <c r="O26" s="10">
        <f t="shared" ref="O26" si="4">M26*N26</f>
        <v>4</v>
      </c>
      <c r="P26" s="18" t="s">
        <v>164</v>
      </c>
      <c r="Q26" s="14">
        <v>10</v>
      </c>
      <c r="R26" s="7">
        <f t="shared" ref="R26" si="5">O26*Q26</f>
        <v>40</v>
      </c>
      <c r="S26" s="13" t="s">
        <v>91</v>
      </c>
      <c r="T26" s="27" t="s">
        <v>34</v>
      </c>
      <c r="U26" s="20">
        <v>50</v>
      </c>
      <c r="V26" s="18"/>
      <c r="W26" s="18"/>
      <c r="X26" s="20" t="s">
        <v>40</v>
      </c>
      <c r="Y26" s="20" t="s">
        <v>40</v>
      </c>
      <c r="Z26" s="18" t="s">
        <v>40</v>
      </c>
      <c r="AA26" s="13" t="s">
        <v>177</v>
      </c>
      <c r="AB26" s="15" t="s">
        <v>185</v>
      </c>
    </row>
    <row r="27" spans="1:28" ht="120" customHeight="1" x14ac:dyDescent="0.25">
      <c r="A27" s="70"/>
      <c r="B27" s="70"/>
      <c r="C27" s="83"/>
      <c r="D27" s="86"/>
      <c r="E27" s="27" t="s">
        <v>45</v>
      </c>
      <c r="F27" s="27"/>
      <c r="G27" s="18" t="s">
        <v>224</v>
      </c>
      <c r="H27" s="26" t="s">
        <v>155</v>
      </c>
      <c r="I27" s="18" t="s">
        <v>225</v>
      </c>
      <c r="J27" s="18" t="s">
        <v>40</v>
      </c>
      <c r="K27" s="18" t="s">
        <v>40</v>
      </c>
      <c r="L27" s="18" t="s">
        <v>40</v>
      </c>
      <c r="M27" s="14">
        <v>2</v>
      </c>
      <c r="N27" s="14">
        <v>2</v>
      </c>
      <c r="O27" s="10">
        <f t="shared" si="0"/>
        <v>4</v>
      </c>
      <c r="P27" s="18" t="s">
        <v>164</v>
      </c>
      <c r="Q27" s="14">
        <v>10</v>
      </c>
      <c r="R27" s="7">
        <f t="shared" si="1"/>
        <v>40</v>
      </c>
      <c r="S27" s="13" t="s">
        <v>91</v>
      </c>
      <c r="T27" s="27" t="s">
        <v>34</v>
      </c>
      <c r="U27" s="20">
        <v>50</v>
      </c>
      <c r="V27" s="18"/>
      <c r="W27" s="18"/>
      <c r="X27" s="20" t="s">
        <v>40</v>
      </c>
      <c r="Y27" s="20" t="s">
        <v>40</v>
      </c>
      <c r="Z27" s="18" t="s">
        <v>40</v>
      </c>
      <c r="AA27" s="13" t="s">
        <v>177</v>
      </c>
      <c r="AB27" s="15" t="s">
        <v>185</v>
      </c>
    </row>
    <row r="28" spans="1:28" ht="72" customHeight="1" x14ac:dyDescent="0.25">
      <c r="A28" s="68"/>
      <c r="B28" s="68"/>
      <c r="C28" s="68"/>
      <c r="D28" s="68"/>
      <c r="E28" s="68"/>
      <c r="F28" s="68"/>
      <c r="G28" s="69"/>
      <c r="H28" s="69"/>
      <c r="I28" s="69"/>
    </row>
    <row r="29" spans="1:28" ht="63" customHeight="1" x14ac:dyDescent="0.25">
      <c r="A29" s="67"/>
      <c r="B29" s="67"/>
      <c r="C29" s="67"/>
      <c r="D29" s="67"/>
      <c r="E29" s="67"/>
      <c r="F29" s="67"/>
      <c r="G29" s="67"/>
      <c r="H29" s="67"/>
      <c r="I29" s="67"/>
    </row>
  </sheetData>
  <mergeCells count="30">
    <mergeCell ref="A28:F28"/>
    <mergeCell ref="G28:I28"/>
    <mergeCell ref="A29:F29"/>
    <mergeCell ref="G29:I29"/>
    <mergeCell ref="X5:AB5"/>
    <mergeCell ref="A8:A27"/>
    <mergeCell ref="B8:B27"/>
    <mergeCell ref="C9:C11"/>
    <mergeCell ref="D9:D11"/>
    <mergeCell ref="C12:C17"/>
    <mergeCell ref="D12:D17"/>
    <mergeCell ref="C18:C27"/>
    <mergeCell ref="D18:D27"/>
    <mergeCell ref="G5:H5"/>
    <mergeCell ref="I5:I6"/>
    <mergeCell ref="J5:L5"/>
    <mergeCell ref="M5:S5"/>
    <mergeCell ref="U5:W5"/>
    <mergeCell ref="A5:A6"/>
    <mergeCell ref="B5:B6"/>
    <mergeCell ref="C5:C6"/>
    <mergeCell ref="D5:D6"/>
    <mergeCell ref="E5:E6"/>
    <mergeCell ref="F5:F6"/>
    <mergeCell ref="A4:AB4"/>
    <mergeCell ref="A1:K2"/>
    <mergeCell ref="L1:AB2"/>
    <mergeCell ref="A3:K3"/>
    <mergeCell ref="L3:U3"/>
    <mergeCell ref="V3:AB3"/>
  </mergeCells>
  <conditionalFormatting sqref="S7">
    <cfRule type="expression" dxfId="123" priority="21">
      <formula>S7:S12="I"</formula>
    </cfRule>
    <cfRule type="expression" dxfId="122" priority="22">
      <formula>S7:S12="II"</formula>
    </cfRule>
    <cfRule type="expression" dxfId="121" priority="23">
      <formula>S7:S12="III"</formula>
    </cfRule>
    <cfRule type="expression" dxfId="120" priority="24">
      <formula>S7:S12="IV"</formula>
    </cfRule>
  </conditionalFormatting>
  <conditionalFormatting sqref="S27">
    <cfRule type="expression" dxfId="119" priority="17">
      <formula>S27:S35="I"</formula>
    </cfRule>
    <cfRule type="expression" dxfId="118" priority="18">
      <formula>S27:S35="II"</formula>
    </cfRule>
    <cfRule type="expression" dxfId="117" priority="19">
      <formula>S27:S35="III"</formula>
    </cfRule>
    <cfRule type="expression" dxfId="116" priority="20">
      <formula>S27:S35="IV"</formula>
    </cfRule>
  </conditionalFormatting>
  <conditionalFormatting sqref="S24">
    <cfRule type="expression" dxfId="115" priority="13">
      <formula>S24:S36="I"</formula>
    </cfRule>
    <cfRule type="expression" dxfId="114" priority="14">
      <formula>S24:S36="II"</formula>
    </cfRule>
    <cfRule type="expression" dxfId="113" priority="15">
      <formula>S24:S36="III"</formula>
    </cfRule>
    <cfRule type="expression" dxfId="112" priority="16">
      <formula>S24:S36="IV"</formula>
    </cfRule>
  </conditionalFormatting>
  <conditionalFormatting sqref="S20">
    <cfRule type="expression" dxfId="111" priority="25">
      <formula>S20:S35="I"</formula>
    </cfRule>
    <cfRule type="expression" dxfId="110" priority="26">
      <formula>S20:S35="II"</formula>
    </cfRule>
    <cfRule type="expression" dxfId="109" priority="27">
      <formula>S20:S35="III"</formula>
    </cfRule>
    <cfRule type="expression" dxfId="108" priority="28">
      <formula>S20:S35="IV"</formula>
    </cfRule>
  </conditionalFormatting>
  <conditionalFormatting sqref="S19">
    <cfRule type="expression" dxfId="107" priority="29">
      <formula>S19:S35="I"</formula>
    </cfRule>
    <cfRule type="expression" dxfId="106" priority="30">
      <formula>S19:S35="II"</formula>
    </cfRule>
    <cfRule type="expression" dxfId="105" priority="31">
      <formula>S19:S35="III"</formula>
    </cfRule>
    <cfRule type="expression" dxfId="104" priority="32">
      <formula>S19:S35="IV"</formula>
    </cfRule>
  </conditionalFormatting>
  <conditionalFormatting sqref="S18">
    <cfRule type="expression" dxfId="103" priority="33">
      <formula>S18:S35="I"</formula>
    </cfRule>
    <cfRule type="expression" dxfId="102" priority="34">
      <formula>S18:S35="II"</formula>
    </cfRule>
    <cfRule type="expression" dxfId="101" priority="35">
      <formula>S18:S35="III"</formula>
    </cfRule>
    <cfRule type="expression" dxfId="100" priority="36">
      <formula>S18:S35="IV"</formula>
    </cfRule>
  </conditionalFormatting>
  <conditionalFormatting sqref="S17">
    <cfRule type="expression" dxfId="99" priority="37">
      <formula>S17:S35="I"</formula>
    </cfRule>
    <cfRule type="expression" dxfId="98" priority="38">
      <formula>S17:S35="II"</formula>
    </cfRule>
    <cfRule type="expression" dxfId="97" priority="39">
      <formula>S17:S35="III"</formula>
    </cfRule>
    <cfRule type="expression" dxfId="96" priority="40">
      <formula>S17:S35="IV"</formula>
    </cfRule>
  </conditionalFormatting>
  <conditionalFormatting sqref="S16">
    <cfRule type="expression" dxfId="95" priority="41">
      <formula>S16:S35="I"</formula>
    </cfRule>
    <cfRule type="expression" dxfId="94" priority="42">
      <formula>S16:S35="II"</formula>
    </cfRule>
    <cfRule type="expression" dxfId="93" priority="43">
      <formula>S16:S35="III"</formula>
    </cfRule>
    <cfRule type="expression" dxfId="92" priority="44">
      <formula>S16:S35="IV"</formula>
    </cfRule>
  </conditionalFormatting>
  <conditionalFormatting sqref="S15">
    <cfRule type="expression" dxfId="91" priority="45">
      <formula>S15:S35="I"</formula>
    </cfRule>
    <cfRule type="expression" dxfId="90" priority="46">
      <formula>S15:S35="II"</formula>
    </cfRule>
    <cfRule type="expression" dxfId="89" priority="47">
      <formula>S15:S35="III"</formula>
    </cfRule>
    <cfRule type="expression" dxfId="88" priority="48">
      <formula>S15:S35="IV"</formula>
    </cfRule>
  </conditionalFormatting>
  <conditionalFormatting sqref="S14">
    <cfRule type="expression" dxfId="87" priority="49">
      <formula>S14:S35="I"</formula>
    </cfRule>
    <cfRule type="expression" dxfId="86" priority="50">
      <formula>S14:S35="II"</formula>
    </cfRule>
    <cfRule type="expression" dxfId="85" priority="51">
      <formula>S14:S35="III"</formula>
    </cfRule>
    <cfRule type="expression" dxfId="84" priority="52">
      <formula>S14:S35="IV"</formula>
    </cfRule>
  </conditionalFormatting>
  <conditionalFormatting sqref="S25">
    <cfRule type="expression" dxfId="83" priority="9">
      <formula>S25:S34="I"</formula>
    </cfRule>
    <cfRule type="expression" dxfId="82" priority="10">
      <formula>S25:S34="II"</formula>
    </cfRule>
    <cfRule type="expression" dxfId="81" priority="11">
      <formula>S25:S34="III"</formula>
    </cfRule>
    <cfRule type="expression" dxfId="80" priority="12">
      <formula>S25:S34="IV"</formula>
    </cfRule>
  </conditionalFormatting>
  <conditionalFormatting sqref="S23">
    <cfRule type="expression" dxfId="79" priority="53">
      <formula>S23:S36="I"</formula>
    </cfRule>
    <cfRule type="expression" dxfId="78" priority="54">
      <formula>S23:S36="II"</formula>
    </cfRule>
    <cfRule type="expression" dxfId="77" priority="55">
      <formula>S23:S36="III"</formula>
    </cfRule>
    <cfRule type="expression" dxfId="76" priority="56">
      <formula>S23:S36="IV"</formula>
    </cfRule>
  </conditionalFormatting>
  <conditionalFormatting sqref="S21">
    <cfRule type="expression" dxfId="75" priority="370">
      <formula>S21:S35="I"</formula>
    </cfRule>
    <cfRule type="expression" dxfId="74" priority="371">
      <formula>S21:S35="II"</formula>
    </cfRule>
    <cfRule type="expression" dxfId="73" priority="372">
      <formula>S21:S35="III"</formula>
    </cfRule>
    <cfRule type="expression" dxfId="72" priority="373">
      <formula>S21:S35="IV"</formula>
    </cfRule>
  </conditionalFormatting>
  <conditionalFormatting sqref="S22">
    <cfRule type="expression" dxfId="71" priority="5">
      <formula>S22:S35="I"</formula>
    </cfRule>
    <cfRule type="expression" dxfId="70" priority="6">
      <formula>S22:S35="II"</formula>
    </cfRule>
    <cfRule type="expression" dxfId="69" priority="7">
      <formula>S22:S35="III"</formula>
    </cfRule>
    <cfRule type="expression" dxfId="68" priority="8">
      <formula>S22:S35="IV"</formula>
    </cfRule>
  </conditionalFormatting>
  <conditionalFormatting sqref="S8:S13">
    <cfRule type="expression" dxfId="67" priority="382">
      <formula>S8:S30="I"</formula>
    </cfRule>
    <cfRule type="expression" dxfId="66" priority="383">
      <formula>S8:S30="II"</formula>
    </cfRule>
    <cfRule type="expression" dxfId="65" priority="384">
      <formula>S8:S30="III"</formula>
    </cfRule>
    <cfRule type="expression" dxfId="64" priority="385">
      <formula>S8:S30="IV"</formula>
    </cfRule>
  </conditionalFormatting>
  <conditionalFormatting sqref="S26">
    <cfRule type="expression" dxfId="63" priority="1">
      <formula>S26:S35="I"</formula>
    </cfRule>
    <cfRule type="expression" dxfId="62" priority="2">
      <formula>S26:S35="II"</formula>
    </cfRule>
    <cfRule type="expression" dxfId="61" priority="3">
      <formula>S26:S35="III"</formula>
    </cfRule>
    <cfRule type="expression" dxfId="60" priority="4">
      <formula>S26:S35="IV"</formula>
    </cfRule>
  </conditionalFormatting>
  <pageMargins left="0.19685039370078741" right="0.19685039370078741" top="0.19685039370078741" bottom="0.19685039370078741" header="0.31496062992125984" footer="0.31496062992125984"/>
  <pageSetup scale="23" orientation="landscape" horizontalDpi="4294967293" verticalDpi="4294967293" r:id="rId1"/>
  <rowBreaks count="1" manualBreakCount="1">
    <brk id="30" max="26"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9"/>
  <sheetViews>
    <sheetView zoomScale="90" zoomScaleNormal="90" zoomScaleSheetLayoutView="85" workbookViewId="0">
      <pane xSplit="9" ySplit="12" topLeftCell="J39" activePane="bottomRight" state="frozen"/>
      <selection pane="topRight" activeCell="K1" sqref="K1"/>
      <selection pane="bottomLeft" activeCell="A7" sqref="A7"/>
      <selection pane="bottomRight" activeCell="A13" sqref="A13:A39"/>
    </sheetView>
  </sheetViews>
  <sheetFormatPr baseColWidth="10" defaultRowHeight="11.25" outlineLevelRow="1" x14ac:dyDescent="0.25"/>
  <cols>
    <col min="1" max="1" width="7.140625" style="17" customWidth="1"/>
    <col min="2" max="2" width="4.85546875" style="17" customWidth="1"/>
    <col min="3" max="3" width="9.140625" style="17" customWidth="1"/>
    <col min="4" max="4" width="10.85546875" style="17" customWidth="1"/>
    <col min="5" max="6" width="5.28515625" style="17" customWidth="1"/>
    <col min="7" max="7" width="24.140625" style="17" customWidth="1"/>
    <col min="8" max="8" width="9.5703125" style="17" customWidth="1"/>
    <col min="9" max="9" width="18.140625" style="17" bestFit="1" customWidth="1"/>
    <col min="10" max="10" width="16.140625" style="32" bestFit="1" customWidth="1"/>
    <col min="11" max="11" width="22.5703125" style="17" bestFit="1" customWidth="1"/>
    <col min="12" max="12" width="25.5703125" style="17" customWidth="1"/>
    <col min="13" max="13" width="8" style="17" customWidth="1"/>
    <col min="14" max="14" width="7.85546875" style="17" customWidth="1"/>
    <col min="15" max="15" width="10.140625" style="17" customWidth="1"/>
    <col min="16" max="16" width="14.42578125" style="17" bestFit="1" customWidth="1"/>
    <col min="17" max="17" width="8.28515625" style="17" customWidth="1"/>
    <col min="18" max="18" width="10.85546875" style="17" customWidth="1"/>
    <col min="19" max="19" width="7.5703125" style="17" customWidth="1"/>
    <col min="20" max="20" width="11.42578125" style="17"/>
    <col min="21" max="21" width="5.28515625" style="17" customWidth="1"/>
    <col min="22" max="22" width="12.140625" style="17" customWidth="1"/>
    <col min="23" max="23" width="12.85546875" style="17" customWidth="1"/>
    <col min="24" max="24" width="11.42578125" style="17" bestFit="1" customWidth="1"/>
    <col min="25" max="25" width="13.5703125" style="17" bestFit="1" customWidth="1"/>
    <col min="26" max="26" width="28.42578125" style="17" customWidth="1"/>
    <col min="27" max="27" width="38.140625" style="17" customWidth="1"/>
    <col min="28" max="28" width="22.7109375" style="17" customWidth="1"/>
    <col min="29" max="16384" width="11.42578125" style="17"/>
  </cols>
  <sheetData>
    <row r="1" spans="1:28" ht="9" customHeight="1" outlineLevel="1" thickBot="1" x14ac:dyDescent="0.3">
      <c r="A1" s="99" t="s">
        <v>238</v>
      </c>
      <c r="B1" s="99"/>
      <c r="C1" s="99"/>
      <c r="D1" s="99"/>
      <c r="E1" s="99"/>
      <c r="F1" s="100"/>
      <c r="G1" s="89" t="s">
        <v>242</v>
      </c>
      <c r="H1" s="90"/>
      <c r="I1" s="90"/>
      <c r="J1" s="90"/>
      <c r="K1" s="91"/>
      <c r="L1" s="65" t="s">
        <v>232</v>
      </c>
      <c r="M1" s="65"/>
      <c r="N1" s="65"/>
      <c r="O1" s="65"/>
      <c r="P1" s="65"/>
      <c r="Q1" s="65"/>
      <c r="R1" s="65"/>
      <c r="S1" s="65"/>
      <c r="T1" s="65"/>
      <c r="U1" s="65"/>
      <c r="V1" s="65"/>
      <c r="W1" s="65"/>
      <c r="X1" s="65"/>
      <c r="Y1" s="65"/>
      <c r="Z1" s="65"/>
      <c r="AA1" s="65"/>
      <c r="AB1" s="65"/>
    </row>
    <row r="2" spans="1:28" ht="9.75" customHeight="1" outlineLevel="1" thickBot="1" x14ac:dyDescent="0.3">
      <c r="A2" s="99" t="s">
        <v>244</v>
      </c>
      <c r="B2" s="99"/>
      <c r="C2" s="99"/>
      <c r="D2" s="99"/>
      <c r="E2" s="99"/>
      <c r="F2" s="100"/>
      <c r="G2" s="89" t="s">
        <v>247</v>
      </c>
      <c r="H2" s="90"/>
      <c r="I2" s="90"/>
      <c r="J2" s="90"/>
      <c r="K2" s="91"/>
      <c r="L2" s="65"/>
      <c r="M2" s="65"/>
      <c r="N2" s="65"/>
      <c r="O2" s="65"/>
      <c r="P2" s="65"/>
      <c r="Q2" s="65"/>
      <c r="R2" s="65"/>
      <c r="S2" s="65"/>
      <c r="T2" s="65"/>
      <c r="U2" s="65"/>
      <c r="V2" s="65"/>
      <c r="W2" s="65"/>
      <c r="X2" s="65"/>
      <c r="Y2" s="65"/>
      <c r="Z2" s="65"/>
      <c r="AA2" s="65"/>
      <c r="AB2" s="65"/>
    </row>
    <row r="3" spans="1:28" ht="9.75" customHeight="1" outlineLevel="1" thickBot="1" x14ac:dyDescent="0.3">
      <c r="A3" s="99" t="s">
        <v>239</v>
      </c>
      <c r="B3" s="99"/>
      <c r="C3" s="99"/>
      <c r="D3" s="99"/>
      <c r="E3" s="99"/>
      <c r="F3" s="100"/>
      <c r="G3" s="89">
        <v>8300582728</v>
      </c>
      <c r="H3" s="90"/>
      <c r="I3" s="90"/>
      <c r="J3" s="90"/>
      <c r="K3" s="91"/>
      <c r="L3" s="65"/>
      <c r="M3" s="65"/>
      <c r="N3" s="65"/>
      <c r="O3" s="65"/>
      <c r="P3" s="65"/>
      <c r="Q3" s="65"/>
      <c r="R3" s="65"/>
      <c r="S3" s="65"/>
      <c r="T3" s="65"/>
      <c r="U3" s="65"/>
      <c r="V3" s="65"/>
      <c r="W3" s="65"/>
      <c r="X3" s="65"/>
      <c r="Y3" s="65"/>
      <c r="Z3" s="65"/>
      <c r="AA3" s="65"/>
      <c r="AB3" s="65"/>
    </row>
    <row r="4" spans="1:28" ht="9" customHeight="1" outlineLevel="1" thickBot="1" x14ac:dyDescent="0.3">
      <c r="A4" s="99" t="s">
        <v>240</v>
      </c>
      <c r="B4" s="99"/>
      <c r="C4" s="99"/>
      <c r="D4" s="99"/>
      <c r="E4" s="99"/>
      <c r="F4" s="100"/>
      <c r="G4" s="89" t="s">
        <v>389</v>
      </c>
      <c r="H4" s="90"/>
      <c r="I4" s="90"/>
      <c r="J4" s="90"/>
      <c r="K4" s="91"/>
      <c r="L4" s="65"/>
      <c r="M4" s="65"/>
      <c r="N4" s="65"/>
      <c r="O4" s="65"/>
      <c r="P4" s="65"/>
      <c r="Q4" s="65"/>
      <c r="R4" s="65"/>
      <c r="S4" s="65"/>
      <c r="T4" s="65"/>
      <c r="U4" s="65"/>
      <c r="V4" s="65"/>
      <c r="W4" s="65"/>
      <c r="X4" s="65"/>
      <c r="Y4" s="65"/>
      <c r="Z4" s="65"/>
      <c r="AA4" s="65"/>
      <c r="AB4" s="65"/>
    </row>
    <row r="5" spans="1:28" ht="9.75" customHeight="1" outlineLevel="1" thickBot="1" x14ac:dyDescent="0.3">
      <c r="A5" s="99" t="s">
        <v>243</v>
      </c>
      <c r="B5" s="99"/>
      <c r="C5" s="99"/>
      <c r="D5" s="99"/>
      <c r="E5" s="99"/>
      <c r="F5" s="100"/>
      <c r="G5" s="89" t="s">
        <v>419</v>
      </c>
      <c r="H5" s="90"/>
      <c r="I5" s="90"/>
      <c r="J5" s="90"/>
      <c r="K5" s="91"/>
      <c r="L5" s="65"/>
      <c r="M5" s="65"/>
      <c r="N5" s="65"/>
      <c r="O5" s="65"/>
      <c r="P5" s="65"/>
      <c r="Q5" s="65"/>
      <c r="R5" s="65"/>
      <c r="S5" s="65"/>
      <c r="T5" s="65"/>
      <c r="U5" s="65"/>
      <c r="V5" s="65"/>
      <c r="W5" s="65"/>
      <c r="X5" s="65"/>
      <c r="Y5" s="65"/>
      <c r="Z5" s="65"/>
      <c r="AA5" s="65"/>
      <c r="AB5" s="65"/>
    </row>
    <row r="6" spans="1:28" ht="9.75" customHeight="1" outlineLevel="1" thickBot="1" x14ac:dyDescent="0.3">
      <c r="A6" s="99" t="s">
        <v>245</v>
      </c>
      <c r="B6" s="99"/>
      <c r="C6" s="99"/>
      <c r="D6" s="99"/>
      <c r="E6" s="99"/>
      <c r="F6" s="100"/>
      <c r="G6" s="89" t="s">
        <v>258</v>
      </c>
      <c r="H6" s="90"/>
      <c r="I6" s="90"/>
      <c r="J6" s="90"/>
      <c r="K6" s="91"/>
      <c r="L6" s="65"/>
      <c r="M6" s="65"/>
      <c r="N6" s="65"/>
      <c r="O6" s="65"/>
      <c r="P6" s="65"/>
      <c r="Q6" s="65"/>
      <c r="R6" s="65"/>
      <c r="S6" s="65"/>
      <c r="T6" s="65"/>
      <c r="U6" s="65"/>
      <c r="V6" s="65"/>
      <c r="W6" s="65"/>
      <c r="X6" s="65"/>
      <c r="Y6" s="65"/>
      <c r="Z6" s="65"/>
      <c r="AA6" s="65"/>
      <c r="AB6" s="65"/>
    </row>
    <row r="7" spans="1:28" ht="9.75" customHeight="1" outlineLevel="1" thickBot="1" x14ac:dyDescent="0.3">
      <c r="A7" s="99" t="s">
        <v>241</v>
      </c>
      <c r="B7" s="99"/>
      <c r="C7" s="99"/>
      <c r="D7" s="99"/>
      <c r="E7" s="99"/>
      <c r="F7" s="100"/>
      <c r="G7" s="89" t="s">
        <v>248</v>
      </c>
      <c r="H7" s="90"/>
      <c r="I7" s="90"/>
      <c r="J7" s="90"/>
      <c r="K7" s="91"/>
      <c r="L7" s="65"/>
      <c r="M7" s="65"/>
      <c r="N7" s="65"/>
      <c r="O7" s="65"/>
      <c r="P7" s="65"/>
      <c r="Q7" s="65"/>
      <c r="R7" s="65"/>
      <c r="S7" s="65"/>
      <c r="T7" s="65"/>
      <c r="U7" s="65"/>
      <c r="V7" s="65"/>
      <c r="W7" s="65"/>
      <c r="X7" s="65"/>
      <c r="Y7" s="65"/>
      <c r="Z7" s="65"/>
      <c r="AA7" s="65"/>
      <c r="AB7" s="65"/>
    </row>
    <row r="8" spans="1:28" ht="9.75" customHeight="1" outlineLevel="1" thickBot="1" x14ac:dyDescent="0.3">
      <c r="A8" s="99" t="s">
        <v>246</v>
      </c>
      <c r="B8" s="99"/>
      <c r="C8" s="99"/>
      <c r="D8" s="99"/>
      <c r="E8" s="99"/>
      <c r="F8" s="100"/>
      <c r="G8" s="89" t="s">
        <v>420</v>
      </c>
      <c r="H8" s="90"/>
      <c r="I8" s="90"/>
      <c r="J8" s="90"/>
      <c r="K8" s="91"/>
      <c r="L8" s="65"/>
      <c r="M8" s="65"/>
      <c r="N8" s="65"/>
      <c r="O8" s="65"/>
      <c r="P8" s="65"/>
      <c r="Q8" s="65"/>
      <c r="R8" s="65"/>
      <c r="S8" s="65"/>
      <c r="T8" s="65"/>
      <c r="U8" s="65"/>
      <c r="V8" s="65"/>
      <c r="W8" s="65"/>
      <c r="X8" s="65"/>
      <c r="Y8" s="65"/>
      <c r="Z8" s="65"/>
      <c r="AA8" s="65"/>
      <c r="AB8" s="65"/>
    </row>
    <row r="9" spans="1:28" ht="8.25" customHeight="1" outlineLevel="1" x14ac:dyDescent="0.25">
      <c r="A9" s="92"/>
      <c r="B9" s="92"/>
      <c r="C9" s="92"/>
      <c r="D9" s="92"/>
      <c r="E9" s="92"/>
      <c r="F9" s="92"/>
      <c r="G9" s="92"/>
      <c r="H9" s="92"/>
      <c r="I9" s="92"/>
      <c r="J9" s="92"/>
      <c r="K9" s="92"/>
      <c r="L9" s="92"/>
      <c r="M9" s="92"/>
      <c r="N9" s="92"/>
      <c r="O9" s="92"/>
      <c r="P9" s="92"/>
      <c r="Q9" s="92"/>
      <c r="R9" s="92"/>
      <c r="S9" s="92"/>
      <c r="T9" s="92"/>
      <c r="U9" s="93"/>
      <c r="V9" s="73" t="s">
        <v>42</v>
      </c>
      <c r="W9" s="73"/>
      <c r="X9" s="73"/>
      <c r="Y9" s="73"/>
      <c r="Z9" s="73"/>
      <c r="AA9" s="73"/>
      <c r="AB9" s="73"/>
    </row>
    <row r="10" spans="1:28" x14ac:dyDescent="0.25">
      <c r="A10" s="97"/>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row>
    <row r="11" spans="1:28" ht="21" customHeight="1" x14ac:dyDescent="0.25">
      <c r="A11" s="95" t="s">
        <v>32</v>
      </c>
      <c r="B11" s="95" t="s">
        <v>31</v>
      </c>
      <c r="C11" s="95" t="s">
        <v>30</v>
      </c>
      <c r="D11" s="95" t="s">
        <v>29</v>
      </c>
      <c r="E11" s="95" t="s">
        <v>44</v>
      </c>
      <c r="F11" s="95" t="s">
        <v>37</v>
      </c>
      <c r="G11" s="96" t="s">
        <v>28</v>
      </c>
      <c r="H11" s="96"/>
      <c r="I11" s="95" t="s">
        <v>259</v>
      </c>
      <c r="J11" s="94" t="s">
        <v>274</v>
      </c>
      <c r="K11" s="94"/>
      <c r="L11" s="94"/>
      <c r="M11" s="96" t="s">
        <v>273</v>
      </c>
      <c r="N11" s="96"/>
      <c r="O11" s="96"/>
      <c r="P11" s="96"/>
      <c r="Q11" s="96"/>
      <c r="R11" s="96"/>
      <c r="S11" s="96"/>
      <c r="T11" s="44" t="s">
        <v>272</v>
      </c>
      <c r="U11" s="94" t="s">
        <v>271</v>
      </c>
      <c r="V11" s="94"/>
      <c r="W11" s="94"/>
      <c r="X11" s="94" t="s">
        <v>270</v>
      </c>
      <c r="Y11" s="94"/>
      <c r="Z11" s="94"/>
      <c r="AA11" s="94"/>
      <c r="AB11" s="94"/>
    </row>
    <row r="12" spans="1:28" ht="66" customHeight="1" x14ac:dyDescent="0.25">
      <c r="A12" s="95"/>
      <c r="B12" s="95"/>
      <c r="C12" s="95"/>
      <c r="D12" s="95"/>
      <c r="E12" s="95"/>
      <c r="F12" s="95"/>
      <c r="G12" s="44" t="s">
        <v>249</v>
      </c>
      <c r="H12" s="45" t="s">
        <v>286</v>
      </c>
      <c r="I12" s="95"/>
      <c r="J12" s="45" t="s">
        <v>19</v>
      </c>
      <c r="K12" s="45" t="s">
        <v>18</v>
      </c>
      <c r="L12" s="45" t="s">
        <v>17</v>
      </c>
      <c r="M12" s="45" t="s">
        <v>261</v>
      </c>
      <c r="N12" s="45" t="s">
        <v>262</v>
      </c>
      <c r="O12" s="45" t="s">
        <v>260</v>
      </c>
      <c r="P12" s="45" t="s">
        <v>250</v>
      </c>
      <c r="Q12" s="45" t="s">
        <v>263</v>
      </c>
      <c r="R12" s="45" t="s">
        <v>251</v>
      </c>
      <c r="S12" s="45" t="s">
        <v>264</v>
      </c>
      <c r="T12" s="45" t="s">
        <v>9</v>
      </c>
      <c r="U12" s="45" t="s">
        <v>252</v>
      </c>
      <c r="V12" s="45" t="s">
        <v>265</v>
      </c>
      <c r="W12" s="45" t="s">
        <v>266</v>
      </c>
      <c r="X12" s="45" t="s">
        <v>253</v>
      </c>
      <c r="Y12" s="45" t="s">
        <v>5</v>
      </c>
      <c r="Z12" s="45" t="s">
        <v>267</v>
      </c>
      <c r="AA12" s="45" t="s">
        <v>268</v>
      </c>
      <c r="AB12" s="45" t="s">
        <v>269</v>
      </c>
    </row>
    <row r="13" spans="1:28" s="32" customFormat="1" ht="138" customHeight="1" x14ac:dyDescent="0.25">
      <c r="A13" s="41" t="s">
        <v>441</v>
      </c>
      <c r="B13" s="41" t="s">
        <v>275</v>
      </c>
      <c r="C13" s="46" t="s">
        <v>395</v>
      </c>
      <c r="D13" s="46" t="s">
        <v>276</v>
      </c>
      <c r="E13" s="46" t="s">
        <v>45</v>
      </c>
      <c r="F13" s="46" t="s">
        <v>40</v>
      </c>
      <c r="G13" s="34" t="s">
        <v>106</v>
      </c>
      <c r="H13" s="39" t="s">
        <v>39</v>
      </c>
      <c r="I13" s="33" t="s">
        <v>277</v>
      </c>
      <c r="J13" s="33" t="s">
        <v>380</v>
      </c>
      <c r="K13" s="34" t="s">
        <v>40</v>
      </c>
      <c r="L13" s="33" t="s">
        <v>278</v>
      </c>
      <c r="M13" s="10">
        <v>6</v>
      </c>
      <c r="N13" s="10">
        <v>4</v>
      </c>
      <c r="O13" s="10">
        <f t="shared" ref="O13:O39" si="0">M13*N13</f>
        <v>24</v>
      </c>
      <c r="P13" s="37" t="s">
        <v>229</v>
      </c>
      <c r="Q13" s="37">
        <v>10</v>
      </c>
      <c r="R13" s="37">
        <f t="shared" ref="R13:R39" si="1">O13*Q13</f>
        <v>240</v>
      </c>
      <c r="S13" s="33" t="s">
        <v>36</v>
      </c>
      <c r="T13" s="46" t="s">
        <v>279</v>
      </c>
      <c r="U13" s="34">
        <v>25</v>
      </c>
      <c r="V13" s="34" t="s">
        <v>315</v>
      </c>
      <c r="W13" s="34" t="s">
        <v>316</v>
      </c>
      <c r="X13" s="34" t="s">
        <v>40</v>
      </c>
      <c r="Y13" s="34" t="s">
        <v>381</v>
      </c>
      <c r="Z13" s="34" t="s">
        <v>280</v>
      </c>
      <c r="AA13" s="33" t="s">
        <v>317</v>
      </c>
      <c r="AB13" s="33" t="s">
        <v>382</v>
      </c>
    </row>
    <row r="14" spans="1:28" s="32" customFormat="1" ht="138" customHeight="1" x14ac:dyDescent="0.25">
      <c r="A14" s="55" t="s">
        <v>441</v>
      </c>
      <c r="B14" s="41" t="s">
        <v>275</v>
      </c>
      <c r="C14" s="41" t="s">
        <v>390</v>
      </c>
      <c r="D14" s="46" t="s">
        <v>255</v>
      </c>
      <c r="E14" s="46" t="s">
        <v>45</v>
      </c>
      <c r="F14" s="46" t="s">
        <v>40</v>
      </c>
      <c r="G14" s="34" t="s">
        <v>383</v>
      </c>
      <c r="H14" s="46" t="s">
        <v>39</v>
      </c>
      <c r="I14" s="33" t="s">
        <v>384</v>
      </c>
      <c r="J14" s="33" t="s">
        <v>40</v>
      </c>
      <c r="K14" s="34" t="s">
        <v>40</v>
      </c>
      <c r="L14" s="33" t="s">
        <v>346</v>
      </c>
      <c r="M14" s="10">
        <v>2</v>
      </c>
      <c r="N14" s="10">
        <v>2</v>
      </c>
      <c r="O14" s="10">
        <f t="shared" si="0"/>
        <v>4</v>
      </c>
      <c r="P14" s="37" t="s">
        <v>230</v>
      </c>
      <c r="Q14" s="37">
        <v>25</v>
      </c>
      <c r="R14" s="37">
        <f t="shared" si="1"/>
        <v>100</v>
      </c>
      <c r="S14" s="33" t="s">
        <v>91</v>
      </c>
      <c r="T14" s="46" t="s">
        <v>34</v>
      </c>
      <c r="U14" s="34">
        <v>50</v>
      </c>
      <c r="V14" s="34" t="s">
        <v>385</v>
      </c>
      <c r="W14" s="34" t="s">
        <v>322</v>
      </c>
      <c r="X14" s="34" t="s">
        <v>40</v>
      </c>
      <c r="Y14" s="34" t="s">
        <v>40</v>
      </c>
      <c r="Z14" s="34" t="s">
        <v>40</v>
      </c>
      <c r="AA14" s="33" t="s">
        <v>386</v>
      </c>
      <c r="AB14" s="13" t="s">
        <v>40</v>
      </c>
    </row>
    <row r="15" spans="1:28" ht="180.75" customHeight="1" x14ac:dyDescent="0.25">
      <c r="A15" s="43" t="s">
        <v>442</v>
      </c>
      <c r="B15" s="41" t="s">
        <v>275</v>
      </c>
      <c r="C15" s="47" t="s">
        <v>234</v>
      </c>
      <c r="D15" s="42" t="s">
        <v>236</v>
      </c>
      <c r="E15" s="42" t="s">
        <v>45</v>
      </c>
      <c r="F15" s="46" t="s">
        <v>40</v>
      </c>
      <c r="G15" s="34" t="s">
        <v>416</v>
      </c>
      <c r="H15" s="46" t="s">
        <v>284</v>
      </c>
      <c r="I15" s="18" t="s">
        <v>392</v>
      </c>
      <c r="J15" s="33" t="s">
        <v>40</v>
      </c>
      <c r="K15" s="18" t="s">
        <v>40</v>
      </c>
      <c r="L15" s="13" t="s">
        <v>237</v>
      </c>
      <c r="M15" s="10">
        <v>2</v>
      </c>
      <c r="N15" s="10">
        <v>2</v>
      </c>
      <c r="O15" s="10">
        <f t="shared" si="0"/>
        <v>4</v>
      </c>
      <c r="P15" s="7" t="s">
        <v>230</v>
      </c>
      <c r="Q15" s="7">
        <v>10</v>
      </c>
      <c r="R15" s="7">
        <f t="shared" si="1"/>
        <v>40</v>
      </c>
      <c r="S15" s="13" t="s">
        <v>91</v>
      </c>
      <c r="T15" s="29" t="s">
        <v>34</v>
      </c>
      <c r="U15" s="18">
        <v>50</v>
      </c>
      <c r="V15" s="18" t="s">
        <v>344</v>
      </c>
      <c r="W15" s="18" t="s">
        <v>316</v>
      </c>
      <c r="X15" s="34" t="s">
        <v>40</v>
      </c>
      <c r="Y15" s="34" t="s">
        <v>40</v>
      </c>
      <c r="Z15" s="18" t="s">
        <v>40</v>
      </c>
      <c r="AA15" s="13" t="s">
        <v>323</v>
      </c>
      <c r="AB15" s="13" t="s">
        <v>40</v>
      </c>
    </row>
    <row r="16" spans="1:28" ht="129.75" customHeight="1" x14ac:dyDescent="0.25">
      <c r="A16" s="55" t="s">
        <v>442</v>
      </c>
      <c r="B16" s="41" t="s">
        <v>275</v>
      </c>
      <c r="C16" s="41" t="s">
        <v>417</v>
      </c>
      <c r="D16" s="42" t="s">
        <v>281</v>
      </c>
      <c r="E16" s="42" t="s">
        <v>40</v>
      </c>
      <c r="F16" s="47" t="s">
        <v>45</v>
      </c>
      <c r="G16" s="34" t="s">
        <v>227</v>
      </c>
      <c r="H16" s="30" t="s">
        <v>282</v>
      </c>
      <c r="I16" s="18" t="s">
        <v>228</v>
      </c>
      <c r="J16" s="34" t="s">
        <v>40</v>
      </c>
      <c r="K16" s="18" t="s">
        <v>40</v>
      </c>
      <c r="L16" s="13" t="s">
        <v>370</v>
      </c>
      <c r="M16" s="8">
        <v>2</v>
      </c>
      <c r="N16" s="8">
        <v>3</v>
      </c>
      <c r="O16" s="10">
        <f t="shared" si="0"/>
        <v>6</v>
      </c>
      <c r="P16" s="31" t="s">
        <v>230</v>
      </c>
      <c r="Q16" s="8">
        <v>25</v>
      </c>
      <c r="R16" s="7">
        <f t="shared" si="1"/>
        <v>150</v>
      </c>
      <c r="S16" s="13" t="s">
        <v>36</v>
      </c>
      <c r="T16" s="29" t="s">
        <v>166</v>
      </c>
      <c r="U16" s="20">
        <v>25</v>
      </c>
      <c r="V16" s="18" t="s">
        <v>318</v>
      </c>
      <c r="W16" s="18" t="s">
        <v>319</v>
      </c>
      <c r="X16" s="34" t="s">
        <v>40</v>
      </c>
      <c r="Y16" s="34" t="s">
        <v>40</v>
      </c>
      <c r="Z16" s="13" t="s">
        <v>320</v>
      </c>
      <c r="AA16" s="18" t="s">
        <v>371</v>
      </c>
      <c r="AB16" s="13" t="s">
        <v>40</v>
      </c>
    </row>
    <row r="17" spans="1:28" ht="129.75" customHeight="1" x14ac:dyDescent="0.25">
      <c r="A17" s="55" t="s">
        <v>442</v>
      </c>
      <c r="B17" s="41" t="s">
        <v>275</v>
      </c>
      <c r="C17" s="41" t="s">
        <v>393</v>
      </c>
      <c r="D17" s="42" t="s">
        <v>235</v>
      </c>
      <c r="E17" s="42" t="s">
        <v>45</v>
      </c>
      <c r="F17" s="47"/>
      <c r="G17" s="34" t="s">
        <v>195</v>
      </c>
      <c r="H17" s="41" t="s">
        <v>284</v>
      </c>
      <c r="I17" s="18" t="s">
        <v>392</v>
      </c>
      <c r="J17" s="34" t="s">
        <v>40</v>
      </c>
      <c r="K17" s="18" t="s">
        <v>40</v>
      </c>
      <c r="L17" s="18" t="s">
        <v>237</v>
      </c>
      <c r="M17" s="14">
        <v>6</v>
      </c>
      <c r="N17" s="14">
        <v>4</v>
      </c>
      <c r="O17" s="10">
        <f t="shared" si="0"/>
        <v>24</v>
      </c>
      <c r="P17" s="7" t="s">
        <v>341</v>
      </c>
      <c r="Q17" s="14">
        <v>25</v>
      </c>
      <c r="R17" s="7">
        <f t="shared" si="1"/>
        <v>600</v>
      </c>
      <c r="S17" s="13" t="s">
        <v>85</v>
      </c>
      <c r="T17" s="42" t="s">
        <v>288</v>
      </c>
      <c r="U17" s="20">
        <v>50</v>
      </c>
      <c r="V17" s="18" t="s">
        <v>89</v>
      </c>
      <c r="W17" s="18" t="s">
        <v>322</v>
      </c>
      <c r="X17" s="34" t="s">
        <v>40</v>
      </c>
      <c r="Y17" s="34" t="s">
        <v>40</v>
      </c>
      <c r="Z17" s="18" t="s">
        <v>40</v>
      </c>
      <c r="AA17" s="13" t="s">
        <v>323</v>
      </c>
      <c r="AB17" s="13" t="s">
        <v>40</v>
      </c>
    </row>
    <row r="18" spans="1:28" ht="121.5" customHeight="1" x14ac:dyDescent="0.25">
      <c r="A18" s="55" t="s">
        <v>442</v>
      </c>
      <c r="B18" s="41" t="s">
        <v>275</v>
      </c>
      <c r="C18" s="46" t="s">
        <v>393</v>
      </c>
      <c r="D18" s="42" t="s">
        <v>235</v>
      </c>
      <c r="E18" s="42" t="s">
        <v>45</v>
      </c>
      <c r="F18" s="47" t="s">
        <v>40</v>
      </c>
      <c r="G18" s="34" t="s">
        <v>295</v>
      </c>
      <c r="H18" s="28" t="s">
        <v>291</v>
      </c>
      <c r="I18" s="18" t="s">
        <v>292</v>
      </c>
      <c r="J18" s="34" t="s">
        <v>40</v>
      </c>
      <c r="K18" s="18" t="s">
        <v>359</v>
      </c>
      <c r="L18" s="18" t="s">
        <v>360</v>
      </c>
      <c r="M18" s="14">
        <v>2</v>
      </c>
      <c r="N18" s="14">
        <v>3</v>
      </c>
      <c r="O18" s="10">
        <f t="shared" si="0"/>
        <v>6</v>
      </c>
      <c r="P18" s="31" t="s">
        <v>231</v>
      </c>
      <c r="Q18" s="14">
        <v>60</v>
      </c>
      <c r="R18" s="7">
        <f t="shared" si="1"/>
        <v>360</v>
      </c>
      <c r="S18" s="13" t="s">
        <v>36</v>
      </c>
      <c r="T18" s="29" t="s">
        <v>166</v>
      </c>
      <c r="U18" s="20">
        <v>50</v>
      </c>
      <c r="V18" s="18" t="s">
        <v>73</v>
      </c>
      <c r="W18" s="18" t="s">
        <v>316</v>
      </c>
      <c r="X18" s="34" t="s">
        <v>40</v>
      </c>
      <c r="Y18" s="34" t="s">
        <v>293</v>
      </c>
      <c r="Z18" s="18" t="s">
        <v>358</v>
      </c>
      <c r="AA18" s="13" t="s">
        <v>361</v>
      </c>
      <c r="AB18" s="15" t="s">
        <v>362</v>
      </c>
    </row>
    <row r="19" spans="1:28" ht="120" customHeight="1" x14ac:dyDescent="0.25">
      <c r="A19" s="55" t="s">
        <v>442</v>
      </c>
      <c r="B19" s="41" t="s">
        <v>275</v>
      </c>
      <c r="C19" s="41" t="s">
        <v>393</v>
      </c>
      <c r="D19" s="42" t="s">
        <v>235</v>
      </c>
      <c r="E19" s="42" t="s">
        <v>45</v>
      </c>
      <c r="F19" s="42" t="s">
        <v>40</v>
      </c>
      <c r="G19" s="34" t="s">
        <v>295</v>
      </c>
      <c r="H19" s="28" t="s">
        <v>291</v>
      </c>
      <c r="I19" s="18" t="s">
        <v>294</v>
      </c>
      <c r="J19" s="34" t="s">
        <v>352</v>
      </c>
      <c r="K19" s="18" t="s">
        <v>353</v>
      </c>
      <c r="L19" s="18" t="s">
        <v>354</v>
      </c>
      <c r="M19" s="14">
        <v>2</v>
      </c>
      <c r="N19" s="14">
        <v>4</v>
      </c>
      <c r="O19" s="10">
        <f t="shared" si="0"/>
        <v>8</v>
      </c>
      <c r="P19" s="31" t="s">
        <v>229</v>
      </c>
      <c r="Q19" s="14">
        <v>25</v>
      </c>
      <c r="R19" s="7">
        <f t="shared" si="1"/>
        <v>200</v>
      </c>
      <c r="S19" s="13" t="s">
        <v>85</v>
      </c>
      <c r="T19" s="29" t="s">
        <v>288</v>
      </c>
      <c r="U19" s="20">
        <v>50</v>
      </c>
      <c r="V19" s="18" t="s">
        <v>73</v>
      </c>
      <c r="W19" s="18" t="s">
        <v>316</v>
      </c>
      <c r="X19" s="34" t="s">
        <v>40</v>
      </c>
      <c r="Y19" s="34" t="s">
        <v>293</v>
      </c>
      <c r="Z19" s="18" t="s">
        <v>358</v>
      </c>
      <c r="AA19" s="13" t="s">
        <v>356</v>
      </c>
      <c r="AB19" s="15" t="s">
        <v>357</v>
      </c>
    </row>
    <row r="20" spans="1:28" ht="120" customHeight="1" x14ac:dyDescent="0.25">
      <c r="A20" s="55" t="s">
        <v>442</v>
      </c>
      <c r="B20" s="41" t="s">
        <v>275</v>
      </c>
      <c r="C20" s="41" t="s">
        <v>393</v>
      </c>
      <c r="D20" s="42" t="s">
        <v>235</v>
      </c>
      <c r="E20" s="42" t="s">
        <v>45</v>
      </c>
      <c r="F20" s="42" t="s">
        <v>40</v>
      </c>
      <c r="G20" s="34" t="s">
        <v>295</v>
      </c>
      <c r="H20" s="28" t="s">
        <v>291</v>
      </c>
      <c r="I20" s="18" t="s">
        <v>296</v>
      </c>
      <c r="J20" s="34" t="s">
        <v>355</v>
      </c>
      <c r="K20" s="18" t="s">
        <v>353</v>
      </c>
      <c r="L20" s="18" t="s">
        <v>354</v>
      </c>
      <c r="M20" s="14">
        <v>2</v>
      </c>
      <c r="N20" s="14">
        <v>4</v>
      </c>
      <c r="O20" s="10">
        <f t="shared" si="0"/>
        <v>8</v>
      </c>
      <c r="P20" s="31" t="s">
        <v>229</v>
      </c>
      <c r="Q20" s="14">
        <v>25</v>
      </c>
      <c r="R20" s="7">
        <f t="shared" si="1"/>
        <v>200</v>
      </c>
      <c r="S20" s="13" t="s">
        <v>85</v>
      </c>
      <c r="T20" s="29" t="s">
        <v>288</v>
      </c>
      <c r="U20" s="20">
        <v>50</v>
      </c>
      <c r="V20" s="18" t="s">
        <v>73</v>
      </c>
      <c r="W20" s="18" t="s">
        <v>316</v>
      </c>
      <c r="X20" s="34" t="s">
        <v>40</v>
      </c>
      <c r="Y20" s="34" t="s">
        <v>293</v>
      </c>
      <c r="Z20" s="18" t="s">
        <v>358</v>
      </c>
      <c r="AA20" s="13" t="s">
        <v>356</v>
      </c>
      <c r="AB20" s="15" t="s">
        <v>357</v>
      </c>
    </row>
    <row r="21" spans="1:28" ht="129.75" customHeight="1" x14ac:dyDescent="0.25">
      <c r="A21" s="55" t="s">
        <v>442</v>
      </c>
      <c r="B21" s="41" t="s">
        <v>275</v>
      </c>
      <c r="C21" s="46" t="s">
        <v>393</v>
      </c>
      <c r="D21" s="42" t="s">
        <v>235</v>
      </c>
      <c r="E21" s="42" t="s">
        <v>40</v>
      </c>
      <c r="F21" s="47" t="s">
        <v>45</v>
      </c>
      <c r="G21" s="34" t="s">
        <v>297</v>
      </c>
      <c r="H21" s="28" t="s">
        <v>298</v>
      </c>
      <c r="I21" s="18" t="s">
        <v>394</v>
      </c>
      <c r="J21" s="34" t="s">
        <v>40</v>
      </c>
      <c r="K21" s="18" t="s">
        <v>363</v>
      </c>
      <c r="L21" s="18" t="s">
        <v>364</v>
      </c>
      <c r="M21" s="14">
        <v>6</v>
      </c>
      <c r="N21" s="14">
        <v>1</v>
      </c>
      <c r="O21" s="10">
        <f t="shared" si="0"/>
        <v>6</v>
      </c>
      <c r="P21" s="31" t="s">
        <v>230</v>
      </c>
      <c r="Q21" s="14">
        <v>60</v>
      </c>
      <c r="R21" s="7">
        <f t="shared" si="1"/>
        <v>360</v>
      </c>
      <c r="S21" s="13" t="s">
        <v>36</v>
      </c>
      <c r="T21" s="29" t="s">
        <v>166</v>
      </c>
      <c r="U21" s="20">
        <v>50</v>
      </c>
      <c r="V21" s="18" t="s">
        <v>73</v>
      </c>
      <c r="W21" s="18" t="s">
        <v>316</v>
      </c>
      <c r="X21" s="34" t="s">
        <v>40</v>
      </c>
      <c r="Y21" s="34" t="s">
        <v>293</v>
      </c>
      <c r="Z21" s="18" t="s">
        <v>358</v>
      </c>
      <c r="AA21" s="13" t="s">
        <v>361</v>
      </c>
      <c r="AB21" s="15" t="s">
        <v>362</v>
      </c>
    </row>
    <row r="22" spans="1:28" ht="120" customHeight="1" x14ac:dyDescent="0.25">
      <c r="A22" s="55" t="s">
        <v>442</v>
      </c>
      <c r="B22" s="41" t="s">
        <v>275</v>
      </c>
      <c r="C22" s="41" t="s">
        <v>393</v>
      </c>
      <c r="D22" s="42" t="s">
        <v>235</v>
      </c>
      <c r="E22" s="47" t="s">
        <v>40</v>
      </c>
      <c r="F22" s="47" t="s">
        <v>45</v>
      </c>
      <c r="G22" s="34" t="s">
        <v>406</v>
      </c>
      <c r="H22" s="28" t="s">
        <v>299</v>
      </c>
      <c r="I22" s="18" t="s">
        <v>407</v>
      </c>
      <c r="J22" s="34" t="s">
        <v>40</v>
      </c>
      <c r="K22" s="18" t="s">
        <v>40</v>
      </c>
      <c r="L22" s="18" t="s">
        <v>402</v>
      </c>
      <c r="M22" s="14">
        <v>2</v>
      </c>
      <c r="N22" s="14">
        <v>3</v>
      </c>
      <c r="O22" s="10">
        <f t="shared" si="0"/>
        <v>6</v>
      </c>
      <c r="P22" s="31" t="s">
        <v>230</v>
      </c>
      <c r="Q22" s="14">
        <v>10</v>
      </c>
      <c r="R22" s="7">
        <f t="shared" si="1"/>
        <v>60</v>
      </c>
      <c r="S22" s="13" t="s">
        <v>91</v>
      </c>
      <c r="T22" s="47" t="s">
        <v>34</v>
      </c>
      <c r="U22" s="20">
        <v>50</v>
      </c>
      <c r="V22" s="18" t="s">
        <v>408</v>
      </c>
      <c r="W22" s="18" t="s">
        <v>316</v>
      </c>
      <c r="X22" s="34" t="s">
        <v>40</v>
      </c>
      <c r="Y22" s="34" t="s">
        <v>40</v>
      </c>
      <c r="Z22" s="18" t="s">
        <v>399</v>
      </c>
      <c r="AA22" s="13" t="s">
        <v>400</v>
      </c>
      <c r="AB22" s="15" t="s">
        <v>401</v>
      </c>
    </row>
    <row r="23" spans="1:28" ht="120" customHeight="1" x14ac:dyDescent="0.25">
      <c r="A23" s="55" t="s">
        <v>442</v>
      </c>
      <c r="B23" s="41" t="s">
        <v>275</v>
      </c>
      <c r="C23" s="41" t="s">
        <v>393</v>
      </c>
      <c r="D23" s="42" t="s">
        <v>255</v>
      </c>
      <c r="E23" s="46" t="s">
        <v>45</v>
      </c>
      <c r="F23" s="46" t="s">
        <v>40</v>
      </c>
      <c r="G23" s="34" t="s">
        <v>329</v>
      </c>
      <c r="H23" s="28" t="s">
        <v>299</v>
      </c>
      <c r="I23" s="34" t="s">
        <v>403</v>
      </c>
      <c r="J23" s="34" t="s">
        <v>40</v>
      </c>
      <c r="K23" s="34" t="s">
        <v>40</v>
      </c>
      <c r="L23" s="18" t="s">
        <v>404</v>
      </c>
      <c r="M23" s="10">
        <v>2</v>
      </c>
      <c r="N23" s="10">
        <v>3</v>
      </c>
      <c r="O23" s="10">
        <f t="shared" si="0"/>
        <v>6</v>
      </c>
      <c r="P23" s="36" t="s">
        <v>231</v>
      </c>
      <c r="Q23" s="10">
        <v>60</v>
      </c>
      <c r="R23" s="37">
        <f t="shared" si="1"/>
        <v>360</v>
      </c>
      <c r="S23" s="33" t="s">
        <v>36</v>
      </c>
      <c r="T23" s="46" t="s">
        <v>166</v>
      </c>
      <c r="U23" s="38">
        <v>50</v>
      </c>
      <c r="V23" s="34" t="s">
        <v>405</v>
      </c>
      <c r="W23" s="34" t="s">
        <v>316</v>
      </c>
      <c r="X23" s="34" t="s">
        <v>40</v>
      </c>
      <c r="Y23" s="34" t="s">
        <v>256</v>
      </c>
      <c r="Z23" s="34" t="s">
        <v>40</v>
      </c>
      <c r="AA23" s="33" t="s">
        <v>387</v>
      </c>
      <c r="AB23" s="33" t="s">
        <v>388</v>
      </c>
    </row>
    <row r="24" spans="1:28" ht="120" customHeight="1" x14ac:dyDescent="0.25">
      <c r="A24" s="55" t="s">
        <v>442</v>
      </c>
      <c r="B24" s="41" t="s">
        <v>275</v>
      </c>
      <c r="C24" s="41" t="s">
        <v>113</v>
      </c>
      <c r="D24" s="42" t="s">
        <v>283</v>
      </c>
      <c r="E24" s="42" t="s">
        <v>45</v>
      </c>
      <c r="F24" s="47" t="s">
        <v>40</v>
      </c>
      <c r="G24" s="34" t="s">
        <v>321</v>
      </c>
      <c r="H24" s="28" t="s">
        <v>284</v>
      </c>
      <c r="I24" s="18" t="s">
        <v>414</v>
      </c>
      <c r="J24" s="34" t="s">
        <v>40</v>
      </c>
      <c r="K24" s="18" t="s">
        <v>40</v>
      </c>
      <c r="L24" s="18" t="s">
        <v>415</v>
      </c>
      <c r="M24" s="8">
        <v>6</v>
      </c>
      <c r="N24" s="8">
        <v>2</v>
      </c>
      <c r="O24" s="10">
        <f t="shared" si="0"/>
        <v>12</v>
      </c>
      <c r="P24" s="7" t="s">
        <v>341</v>
      </c>
      <c r="Q24" s="8">
        <v>25</v>
      </c>
      <c r="R24" s="7">
        <f t="shared" si="1"/>
        <v>300</v>
      </c>
      <c r="S24" s="13" t="s">
        <v>36</v>
      </c>
      <c r="T24" s="29" t="s">
        <v>279</v>
      </c>
      <c r="U24" s="20">
        <v>25</v>
      </c>
      <c r="V24" s="18" t="s">
        <v>342</v>
      </c>
      <c r="W24" s="18" t="s">
        <v>322</v>
      </c>
      <c r="X24" s="34" t="s">
        <v>40</v>
      </c>
      <c r="Y24" s="34" t="s">
        <v>285</v>
      </c>
      <c r="Z24" s="18" t="s">
        <v>40</v>
      </c>
      <c r="AA24" s="13" t="s">
        <v>343</v>
      </c>
      <c r="AB24" s="13" t="s">
        <v>40</v>
      </c>
    </row>
    <row r="25" spans="1:28" ht="120" customHeight="1" x14ac:dyDescent="0.25">
      <c r="A25" s="55" t="s">
        <v>442</v>
      </c>
      <c r="B25" s="41" t="s">
        <v>275</v>
      </c>
      <c r="C25" s="41" t="s">
        <v>113</v>
      </c>
      <c r="D25" s="42" t="s">
        <v>283</v>
      </c>
      <c r="E25" s="42" t="s">
        <v>45</v>
      </c>
      <c r="F25" s="47" t="s">
        <v>40</v>
      </c>
      <c r="G25" s="34" t="s">
        <v>366</v>
      </c>
      <c r="H25" s="28" t="s">
        <v>233</v>
      </c>
      <c r="I25" s="18" t="s">
        <v>367</v>
      </c>
      <c r="J25" s="34" t="s">
        <v>40</v>
      </c>
      <c r="K25" s="18" t="s">
        <v>368</v>
      </c>
      <c r="L25" s="18" t="s">
        <v>369</v>
      </c>
      <c r="M25" s="8">
        <v>6</v>
      </c>
      <c r="N25" s="8">
        <v>3</v>
      </c>
      <c r="O25" s="10">
        <f t="shared" si="0"/>
        <v>18</v>
      </c>
      <c r="P25" s="7" t="s">
        <v>341</v>
      </c>
      <c r="Q25" s="8">
        <v>25</v>
      </c>
      <c r="R25" s="7">
        <f t="shared" si="1"/>
        <v>450</v>
      </c>
      <c r="S25" s="13" t="s">
        <v>36</v>
      </c>
      <c r="T25" s="29" t="s">
        <v>279</v>
      </c>
      <c r="U25" s="20">
        <v>50</v>
      </c>
      <c r="V25" s="18" t="s">
        <v>418</v>
      </c>
      <c r="W25" s="18" t="s">
        <v>322</v>
      </c>
      <c r="X25" s="34" t="s">
        <v>40</v>
      </c>
      <c r="Y25" s="34" t="s">
        <v>40</v>
      </c>
      <c r="Z25" s="13" t="s">
        <v>40</v>
      </c>
      <c r="AA25" s="13" t="s">
        <v>411</v>
      </c>
      <c r="AB25" s="13" t="s">
        <v>40</v>
      </c>
    </row>
    <row r="26" spans="1:28" ht="120" customHeight="1" x14ac:dyDescent="0.25">
      <c r="A26" s="55" t="s">
        <v>442</v>
      </c>
      <c r="B26" s="41" t="s">
        <v>275</v>
      </c>
      <c r="C26" s="41" t="s">
        <v>113</v>
      </c>
      <c r="D26" s="42" t="s">
        <v>283</v>
      </c>
      <c r="E26" s="42" t="s">
        <v>45</v>
      </c>
      <c r="F26" s="47" t="s">
        <v>40</v>
      </c>
      <c r="G26" s="34" t="s">
        <v>324</v>
      </c>
      <c r="H26" s="28" t="s">
        <v>233</v>
      </c>
      <c r="I26" s="18" t="s">
        <v>287</v>
      </c>
      <c r="J26" s="34" t="s">
        <v>40</v>
      </c>
      <c r="K26" s="18" t="s">
        <v>365</v>
      </c>
      <c r="L26" s="13" t="s">
        <v>364</v>
      </c>
      <c r="M26" s="8">
        <v>6</v>
      </c>
      <c r="N26" s="8">
        <v>3</v>
      </c>
      <c r="O26" s="10">
        <f t="shared" si="0"/>
        <v>18</v>
      </c>
      <c r="P26" s="7" t="s">
        <v>229</v>
      </c>
      <c r="Q26" s="8">
        <v>25</v>
      </c>
      <c r="R26" s="7">
        <f t="shared" si="1"/>
        <v>450</v>
      </c>
      <c r="S26" s="13" t="s">
        <v>36</v>
      </c>
      <c r="T26" s="42" t="s">
        <v>166</v>
      </c>
      <c r="U26" s="20">
        <v>25</v>
      </c>
      <c r="V26" s="18" t="s">
        <v>325</v>
      </c>
      <c r="W26" s="18" t="s">
        <v>316</v>
      </c>
      <c r="X26" s="34" t="s">
        <v>40</v>
      </c>
      <c r="Y26" s="34" t="s">
        <v>285</v>
      </c>
      <c r="Z26" s="13" t="s">
        <v>40</v>
      </c>
      <c r="AA26" s="13" t="s">
        <v>412</v>
      </c>
      <c r="AB26" s="13" t="s">
        <v>40</v>
      </c>
    </row>
    <row r="27" spans="1:28" ht="120" customHeight="1" x14ac:dyDescent="0.25">
      <c r="A27" s="55" t="s">
        <v>442</v>
      </c>
      <c r="B27" s="41" t="s">
        <v>275</v>
      </c>
      <c r="C27" s="41" t="s">
        <v>113</v>
      </c>
      <c r="D27" s="42" t="s">
        <v>283</v>
      </c>
      <c r="E27" s="42" t="s">
        <v>45</v>
      </c>
      <c r="F27" s="47" t="s">
        <v>40</v>
      </c>
      <c r="G27" s="34" t="s">
        <v>289</v>
      </c>
      <c r="H27" s="41" t="s">
        <v>374</v>
      </c>
      <c r="I27" s="18" t="s">
        <v>287</v>
      </c>
      <c r="J27" s="34" t="s">
        <v>40</v>
      </c>
      <c r="K27" s="18" t="s">
        <v>40</v>
      </c>
      <c r="L27" s="18" t="s">
        <v>290</v>
      </c>
      <c r="M27" s="14">
        <v>10</v>
      </c>
      <c r="N27" s="14">
        <v>4</v>
      </c>
      <c r="O27" s="10">
        <f t="shared" si="0"/>
        <v>40</v>
      </c>
      <c r="P27" s="7" t="s">
        <v>229</v>
      </c>
      <c r="Q27" s="14">
        <v>60</v>
      </c>
      <c r="R27" s="7">
        <f t="shared" si="1"/>
        <v>2400</v>
      </c>
      <c r="S27" s="13" t="s">
        <v>85</v>
      </c>
      <c r="T27" s="42" t="s">
        <v>288</v>
      </c>
      <c r="U27" s="20">
        <v>25</v>
      </c>
      <c r="V27" s="18" t="s">
        <v>325</v>
      </c>
      <c r="W27" s="18" t="s">
        <v>316</v>
      </c>
      <c r="X27" s="34" t="s">
        <v>40</v>
      </c>
      <c r="Y27" s="34" t="s">
        <v>285</v>
      </c>
      <c r="Z27" s="13" t="s">
        <v>40</v>
      </c>
      <c r="AA27" s="13" t="s">
        <v>343</v>
      </c>
      <c r="AB27" s="13" t="s">
        <v>176</v>
      </c>
    </row>
    <row r="28" spans="1:28" ht="120" customHeight="1" x14ac:dyDescent="0.25">
      <c r="A28" s="55" t="s">
        <v>442</v>
      </c>
      <c r="B28" s="41" t="s">
        <v>275</v>
      </c>
      <c r="C28" s="41" t="s">
        <v>390</v>
      </c>
      <c r="D28" s="42" t="s">
        <v>255</v>
      </c>
      <c r="E28" s="42" t="s">
        <v>45</v>
      </c>
      <c r="F28" s="47" t="s">
        <v>40</v>
      </c>
      <c r="G28" s="34" t="s">
        <v>312</v>
      </c>
      <c r="H28" s="46" t="s">
        <v>313</v>
      </c>
      <c r="I28" s="18" t="s">
        <v>314</v>
      </c>
      <c r="J28" s="34" t="s">
        <v>40</v>
      </c>
      <c r="K28" s="18" t="s">
        <v>326</v>
      </c>
      <c r="L28" s="18" t="s">
        <v>332</v>
      </c>
      <c r="M28" s="14">
        <v>6</v>
      </c>
      <c r="N28" s="14">
        <v>4</v>
      </c>
      <c r="O28" s="10">
        <f t="shared" si="0"/>
        <v>24</v>
      </c>
      <c r="P28" s="31" t="s">
        <v>229</v>
      </c>
      <c r="Q28" s="14">
        <v>10</v>
      </c>
      <c r="R28" s="7">
        <f t="shared" si="1"/>
        <v>240</v>
      </c>
      <c r="S28" s="13" t="s">
        <v>36</v>
      </c>
      <c r="T28" s="29" t="s">
        <v>166</v>
      </c>
      <c r="U28" s="20">
        <v>50</v>
      </c>
      <c r="V28" s="18" t="s">
        <v>327</v>
      </c>
      <c r="W28" s="18" t="s">
        <v>322</v>
      </c>
      <c r="X28" s="34" t="s">
        <v>40</v>
      </c>
      <c r="Y28" s="34" t="s">
        <v>40</v>
      </c>
      <c r="Z28" s="18" t="s">
        <v>40</v>
      </c>
      <c r="AA28" s="13" t="s">
        <v>333</v>
      </c>
      <c r="AB28" s="15" t="s">
        <v>330</v>
      </c>
    </row>
    <row r="29" spans="1:28" s="32" customFormat="1" ht="120" customHeight="1" x14ac:dyDescent="0.25">
      <c r="A29" s="55" t="s">
        <v>442</v>
      </c>
      <c r="B29" s="41" t="s">
        <v>275</v>
      </c>
      <c r="C29" s="41" t="s">
        <v>390</v>
      </c>
      <c r="D29" s="42" t="s">
        <v>255</v>
      </c>
      <c r="E29" s="47" t="s">
        <v>45</v>
      </c>
      <c r="F29" s="46" t="s">
        <v>40</v>
      </c>
      <c r="G29" s="34" t="s">
        <v>328</v>
      </c>
      <c r="H29" s="40" t="s">
        <v>313</v>
      </c>
      <c r="I29" s="18" t="s">
        <v>222</v>
      </c>
      <c r="J29" s="34" t="s">
        <v>40</v>
      </c>
      <c r="K29" s="18" t="s">
        <v>326</v>
      </c>
      <c r="L29" s="18" t="s">
        <v>331</v>
      </c>
      <c r="M29" s="14">
        <v>2</v>
      </c>
      <c r="N29" s="14">
        <v>3</v>
      </c>
      <c r="O29" s="10">
        <f t="shared" si="0"/>
        <v>6</v>
      </c>
      <c r="P29" s="31" t="s">
        <v>230</v>
      </c>
      <c r="Q29" s="14">
        <v>60</v>
      </c>
      <c r="R29" s="7">
        <f t="shared" si="1"/>
        <v>360</v>
      </c>
      <c r="S29" s="13" t="s">
        <v>36</v>
      </c>
      <c r="T29" s="47" t="s">
        <v>166</v>
      </c>
      <c r="U29" s="20">
        <v>50</v>
      </c>
      <c r="V29" s="18" t="s">
        <v>325</v>
      </c>
      <c r="W29" s="18" t="s">
        <v>322</v>
      </c>
      <c r="X29" s="34" t="s">
        <v>40</v>
      </c>
      <c r="Y29" s="34" t="s">
        <v>40</v>
      </c>
      <c r="Z29" s="18" t="s">
        <v>40</v>
      </c>
      <c r="AA29" s="13" t="s">
        <v>409</v>
      </c>
      <c r="AB29" s="13" t="s">
        <v>40</v>
      </c>
    </row>
    <row r="30" spans="1:28" s="32" customFormat="1" ht="120" customHeight="1" x14ac:dyDescent="0.25">
      <c r="A30" s="55" t="s">
        <v>442</v>
      </c>
      <c r="B30" s="41" t="s">
        <v>275</v>
      </c>
      <c r="C30" s="41" t="s">
        <v>390</v>
      </c>
      <c r="D30" s="42" t="s">
        <v>255</v>
      </c>
      <c r="E30" s="47" t="s">
        <v>45</v>
      </c>
      <c r="F30" s="46" t="s">
        <v>40</v>
      </c>
      <c r="G30" s="34" t="s">
        <v>335</v>
      </c>
      <c r="H30" s="35" t="s">
        <v>313</v>
      </c>
      <c r="I30" s="18" t="s">
        <v>336</v>
      </c>
      <c r="J30" s="34" t="s">
        <v>40</v>
      </c>
      <c r="K30" s="18" t="s">
        <v>326</v>
      </c>
      <c r="L30" s="18" t="s">
        <v>331</v>
      </c>
      <c r="M30" s="14">
        <v>2</v>
      </c>
      <c r="N30" s="14">
        <v>3</v>
      </c>
      <c r="O30" s="10">
        <f t="shared" si="0"/>
        <v>6</v>
      </c>
      <c r="P30" s="31" t="s">
        <v>230</v>
      </c>
      <c r="Q30" s="14">
        <v>60</v>
      </c>
      <c r="R30" s="7">
        <f t="shared" si="1"/>
        <v>360</v>
      </c>
      <c r="S30" s="13" t="s">
        <v>36</v>
      </c>
      <c r="T30" s="47" t="s">
        <v>166</v>
      </c>
      <c r="U30" s="20">
        <v>50</v>
      </c>
      <c r="V30" s="18" t="s">
        <v>337</v>
      </c>
      <c r="W30" s="18" t="s">
        <v>322</v>
      </c>
      <c r="X30" s="34" t="s">
        <v>40</v>
      </c>
      <c r="Y30" s="34" t="s">
        <v>40</v>
      </c>
      <c r="Z30" s="18" t="s">
        <v>40</v>
      </c>
      <c r="AA30" s="13" t="s">
        <v>338</v>
      </c>
      <c r="AB30" s="15" t="s">
        <v>413</v>
      </c>
    </row>
    <row r="31" spans="1:28" ht="120" customHeight="1" x14ac:dyDescent="0.25">
      <c r="A31" s="55" t="s">
        <v>442</v>
      </c>
      <c r="B31" s="41" t="s">
        <v>275</v>
      </c>
      <c r="C31" s="41" t="s">
        <v>390</v>
      </c>
      <c r="D31" s="42" t="s">
        <v>255</v>
      </c>
      <c r="E31" s="42" t="s">
        <v>45</v>
      </c>
      <c r="F31" s="46" t="s">
        <v>40</v>
      </c>
      <c r="G31" s="34" t="s">
        <v>224</v>
      </c>
      <c r="H31" s="28" t="s">
        <v>313</v>
      </c>
      <c r="I31" s="18" t="s">
        <v>225</v>
      </c>
      <c r="J31" s="34" t="s">
        <v>40</v>
      </c>
      <c r="K31" s="18" t="s">
        <v>326</v>
      </c>
      <c r="L31" s="18" t="s">
        <v>331</v>
      </c>
      <c r="M31" s="14">
        <v>2</v>
      </c>
      <c r="N31" s="14">
        <v>3</v>
      </c>
      <c r="O31" s="10">
        <f t="shared" si="0"/>
        <v>6</v>
      </c>
      <c r="P31" s="31" t="s">
        <v>230</v>
      </c>
      <c r="Q31" s="14">
        <v>60</v>
      </c>
      <c r="R31" s="7">
        <f t="shared" si="1"/>
        <v>360</v>
      </c>
      <c r="S31" s="13" t="s">
        <v>36</v>
      </c>
      <c r="T31" s="47" t="s">
        <v>166</v>
      </c>
      <c r="U31" s="20">
        <v>50</v>
      </c>
      <c r="V31" s="18" t="s">
        <v>334</v>
      </c>
      <c r="W31" s="18" t="s">
        <v>322</v>
      </c>
      <c r="X31" s="34" t="s">
        <v>40</v>
      </c>
      <c r="Y31" s="34" t="s">
        <v>40</v>
      </c>
      <c r="Z31" s="18" t="s">
        <v>40</v>
      </c>
      <c r="AA31" s="13" t="s">
        <v>410</v>
      </c>
      <c r="AB31" s="13" t="s">
        <v>40</v>
      </c>
    </row>
    <row r="32" spans="1:28" ht="120" customHeight="1" x14ac:dyDescent="0.25">
      <c r="A32" s="55" t="s">
        <v>442</v>
      </c>
      <c r="B32" s="41" t="s">
        <v>275</v>
      </c>
      <c r="C32" s="41" t="s">
        <v>390</v>
      </c>
      <c r="D32" s="42" t="s">
        <v>255</v>
      </c>
      <c r="E32" s="42" t="s">
        <v>45</v>
      </c>
      <c r="F32" s="46" t="s">
        <v>40</v>
      </c>
      <c r="G32" s="34" t="s">
        <v>391</v>
      </c>
      <c r="H32" s="35" t="s">
        <v>313</v>
      </c>
      <c r="I32" s="18" t="s">
        <v>339</v>
      </c>
      <c r="J32" s="34" t="s">
        <v>40</v>
      </c>
      <c r="K32" s="18" t="s">
        <v>40</v>
      </c>
      <c r="L32" s="18" t="s">
        <v>40</v>
      </c>
      <c r="M32" s="14">
        <v>6</v>
      </c>
      <c r="N32" s="14">
        <v>4</v>
      </c>
      <c r="O32" s="10">
        <f t="shared" si="0"/>
        <v>24</v>
      </c>
      <c r="P32" s="31" t="s">
        <v>229</v>
      </c>
      <c r="Q32" s="14">
        <v>60</v>
      </c>
      <c r="R32" s="7">
        <f t="shared" si="1"/>
        <v>1440</v>
      </c>
      <c r="S32" s="13" t="s">
        <v>85</v>
      </c>
      <c r="T32" s="47" t="s">
        <v>70</v>
      </c>
      <c r="U32" s="20">
        <v>50</v>
      </c>
      <c r="V32" s="18" t="s">
        <v>325</v>
      </c>
      <c r="W32" s="18" t="s">
        <v>322</v>
      </c>
      <c r="X32" s="34" t="s">
        <v>40</v>
      </c>
      <c r="Y32" s="34" t="s">
        <v>40</v>
      </c>
      <c r="Z32" s="18" t="s">
        <v>40</v>
      </c>
      <c r="AA32" s="13" t="s">
        <v>396</v>
      </c>
      <c r="AB32" s="15" t="s">
        <v>340</v>
      </c>
    </row>
    <row r="33" spans="1:28" ht="120" customHeight="1" x14ac:dyDescent="0.25">
      <c r="A33" s="55" t="s">
        <v>442</v>
      </c>
      <c r="B33" s="41" t="s">
        <v>275</v>
      </c>
      <c r="C33" s="41" t="s">
        <v>390</v>
      </c>
      <c r="D33" s="42" t="s">
        <v>255</v>
      </c>
      <c r="E33" s="42" t="s">
        <v>45</v>
      </c>
      <c r="F33" s="46" t="s">
        <v>40</v>
      </c>
      <c r="G33" s="34" t="s">
        <v>345</v>
      </c>
      <c r="H33" s="28" t="s">
        <v>284</v>
      </c>
      <c r="I33" s="18" t="s">
        <v>342</v>
      </c>
      <c r="J33" s="34" t="s">
        <v>40</v>
      </c>
      <c r="K33" s="18" t="s">
        <v>40</v>
      </c>
      <c r="L33" s="18" t="s">
        <v>346</v>
      </c>
      <c r="M33" s="14">
        <v>2</v>
      </c>
      <c r="N33" s="14">
        <v>2</v>
      </c>
      <c r="O33" s="10">
        <f t="shared" si="0"/>
        <v>4</v>
      </c>
      <c r="P33" s="31" t="s">
        <v>230</v>
      </c>
      <c r="Q33" s="14">
        <v>10</v>
      </c>
      <c r="R33" s="7">
        <f t="shared" si="1"/>
        <v>40</v>
      </c>
      <c r="S33" s="13" t="s">
        <v>91</v>
      </c>
      <c r="T33" s="42" t="s">
        <v>34</v>
      </c>
      <c r="U33" s="20">
        <v>50</v>
      </c>
      <c r="V33" s="18" t="s">
        <v>344</v>
      </c>
      <c r="W33" s="18" t="s">
        <v>316</v>
      </c>
      <c r="X33" s="34" t="s">
        <v>40</v>
      </c>
      <c r="Y33" s="34" t="s">
        <v>40</v>
      </c>
      <c r="Z33" s="18" t="s">
        <v>40</v>
      </c>
      <c r="AA33" s="13" t="s">
        <v>347</v>
      </c>
      <c r="AB33" s="13" t="s">
        <v>40</v>
      </c>
    </row>
    <row r="34" spans="1:28" ht="120" customHeight="1" x14ac:dyDescent="0.25">
      <c r="A34" s="55" t="s">
        <v>442</v>
      </c>
      <c r="B34" s="41" t="s">
        <v>275</v>
      </c>
      <c r="C34" s="41" t="s">
        <v>390</v>
      </c>
      <c r="D34" s="47" t="s">
        <v>255</v>
      </c>
      <c r="E34" s="47" t="s">
        <v>45</v>
      </c>
      <c r="F34" s="47" t="s">
        <v>40</v>
      </c>
      <c r="G34" s="34" t="s">
        <v>306</v>
      </c>
      <c r="H34" s="35" t="s">
        <v>254</v>
      </c>
      <c r="I34" s="18" t="s">
        <v>211</v>
      </c>
      <c r="J34" s="34" t="s">
        <v>348</v>
      </c>
      <c r="K34" s="18" t="s">
        <v>351</v>
      </c>
      <c r="L34" s="18" t="s">
        <v>349</v>
      </c>
      <c r="M34" s="14">
        <v>2</v>
      </c>
      <c r="N34" s="14">
        <v>2</v>
      </c>
      <c r="O34" s="10">
        <f t="shared" si="0"/>
        <v>4</v>
      </c>
      <c r="P34" s="31" t="s">
        <v>230</v>
      </c>
      <c r="Q34" s="14">
        <v>100</v>
      </c>
      <c r="R34" s="7">
        <f t="shared" si="1"/>
        <v>400</v>
      </c>
      <c r="S34" s="13" t="s">
        <v>36</v>
      </c>
      <c r="T34" s="47" t="s">
        <v>166</v>
      </c>
      <c r="U34" s="20">
        <v>50</v>
      </c>
      <c r="V34" s="18" t="s">
        <v>325</v>
      </c>
      <c r="W34" s="18" t="s">
        <v>316</v>
      </c>
      <c r="X34" s="34" t="s">
        <v>40</v>
      </c>
      <c r="Y34" s="34" t="s">
        <v>40</v>
      </c>
      <c r="Z34" s="13" t="s">
        <v>40</v>
      </c>
      <c r="AA34" s="18" t="s">
        <v>397</v>
      </c>
      <c r="AB34" s="18" t="s">
        <v>350</v>
      </c>
    </row>
    <row r="35" spans="1:28" ht="120" customHeight="1" x14ac:dyDescent="0.25">
      <c r="A35" s="55" t="s">
        <v>442</v>
      </c>
      <c r="B35" s="41" t="s">
        <v>275</v>
      </c>
      <c r="C35" s="41" t="s">
        <v>390</v>
      </c>
      <c r="D35" s="47" t="s">
        <v>255</v>
      </c>
      <c r="E35" s="46" t="s">
        <v>45</v>
      </c>
      <c r="F35" s="46" t="s">
        <v>40</v>
      </c>
      <c r="G35" s="34" t="s">
        <v>307</v>
      </c>
      <c r="H35" s="35" t="s">
        <v>308</v>
      </c>
      <c r="I35" s="34" t="s">
        <v>309</v>
      </c>
      <c r="J35" s="34" t="s">
        <v>40</v>
      </c>
      <c r="K35" s="34" t="s">
        <v>40</v>
      </c>
      <c r="L35" s="34" t="s">
        <v>372</v>
      </c>
      <c r="M35" s="10">
        <v>2</v>
      </c>
      <c r="N35" s="10">
        <v>1</v>
      </c>
      <c r="O35" s="10">
        <f t="shared" si="0"/>
        <v>2</v>
      </c>
      <c r="P35" s="36" t="s">
        <v>229</v>
      </c>
      <c r="Q35" s="10">
        <v>100</v>
      </c>
      <c r="R35" s="37">
        <f t="shared" si="1"/>
        <v>200</v>
      </c>
      <c r="S35" s="33" t="s">
        <v>36</v>
      </c>
      <c r="T35" s="46" t="s">
        <v>279</v>
      </c>
      <c r="U35" s="38">
        <v>50</v>
      </c>
      <c r="V35" s="34" t="s">
        <v>257</v>
      </c>
      <c r="W35" s="34" t="s">
        <v>322</v>
      </c>
      <c r="X35" s="34" t="s">
        <v>40</v>
      </c>
      <c r="Y35" s="34" t="s">
        <v>40</v>
      </c>
      <c r="Z35" s="34" t="s">
        <v>40</v>
      </c>
      <c r="AA35" s="33" t="s">
        <v>398</v>
      </c>
      <c r="AB35" s="33" t="s">
        <v>373</v>
      </c>
    </row>
    <row r="36" spans="1:28" ht="120" customHeight="1" x14ac:dyDescent="0.25">
      <c r="A36" s="55" t="s">
        <v>442</v>
      </c>
      <c r="B36" s="41" t="s">
        <v>275</v>
      </c>
      <c r="C36" s="41" t="s">
        <v>390</v>
      </c>
      <c r="D36" s="47" t="s">
        <v>255</v>
      </c>
      <c r="E36" s="47" t="s">
        <v>45</v>
      </c>
      <c r="F36" s="47" t="s">
        <v>40</v>
      </c>
      <c r="G36" s="34" t="s">
        <v>310</v>
      </c>
      <c r="H36" s="35" t="s">
        <v>308</v>
      </c>
      <c r="I36" s="34" t="s">
        <v>309</v>
      </c>
      <c r="J36" s="34" t="s">
        <v>40</v>
      </c>
      <c r="K36" s="18" t="s">
        <v>40</v>
      </c>
      <c r="L36" s="34" t="s">
        <v>372</v>
      </c>
      <c r="M36" s="14">
        <v>2</v>
      </c>
      <c r="N36" s="14">
        <v>2</v>
      </c>
      <c r="O36" s="10">
        <f t="shared" si="0"/>
        <v>4</v>
      </c>
      <c r="P36" s="31" t="s">
        <v>231</v>
      </c>
      <c r="Q36" s="14">
        <v>100</v>
      </c>
      <c r="R36" s="7">
        <f t="shared" si="1"/>
        <v>400</v>
      </c>
      <c r="S36" s="33" t="s">
        <v>36</v>
      </c>
      <c r="T36" s="46" t="s">
        <v>279</v>
      </c>
      <c r="U36" s="20">
        <v>50</v>
      </c>
      <c r="V36" s="18" t="s">
        <v>325</v>
      </c>
      <c r="W36" s="18" t="s">
        <v>322</v>
      </c>
      <c r="X36" s="34" t="s">
        <v>40</v>
      </c>
      <c r="Y36" s="34" t="s">
        <v>40</v>
      </c>
      <c r="Z36" s="18" t="s">
        <v>40</v>
      </c>
      <c r="AA36" s="33" t="s">
        <v>398</v>
      </c>
      <c r="AB36" s="33" t="s">
        <v>373</v>
      </c>
    </row>
    <row r="37" spans="1:28" ht="120" customHeight="1" x14ac:dyDescent="0.25">
      <c r="A37" s="55" t="s">
        <v>442</v>
      </c>
      <c r="B37" s="41" t="s">
        <v>275</v>
      </c>
      <c r="C37" s="41" t="s">
        <v>390</v>
      </c>
      <c r="D37" s="47" t="s">
        <v>255</v>
      </c>
      <c r="E37" s="47" t="s">
        <v>45</v>
      </c>
      <c r="F37" s="47" t="s">
        <v>40</v>
      </c>
      <c r="G37" s="34" t="s">
        <v>307</v>
      </c>
      <c r="H37" s="41" t="s">
        <v>308</v>
      </c>
      <c r="I37" s="18" t="s">
        <v>311</v>
      </c>
      <c r="J37" s="34" t="s">
        <v>40</v>
      </c>
      <c r="K37" s="18" t="s">
        <v>40</v>
      </c>
      <c r="L37" s="34" t="s">
        <v>372</v>
      </c>
      <c r="M37" s="14">
        <v>2</v>
      </c>
      <c r="N37" s="14">
        <v>2</v>
      </c>
      <c r="O37" s="10">
        <f t="shared" si="0"/>
        <v>4</v>
      </c>
      <c r="P37" s="31" t="s">
        <v>231</v>
      </c>
      <c r="Q37" s="14">
        <v>100</v>
      </c>
      <c r="R37" s="7">
        <f t="shared" si="1"/>
        <v>400</v>
      </c>
      <c r="S37" s="33" t="s">
        <v>36</v>
      </c>
      <c r="T37" s="46" t="s">
        <v>279</v>
      </c>
      <c r="U37" s="20">
        <v>50</v>
      </c>
      <c r="V37" s="18" t="s">
        <v>325</v>
      </c>
      <c r="W37" s="18" t="s">
        <v>322</v>
      </c>
      <c r="X37" s="34" t="s">
        <v>40</v>
      </c>
      <c r="Y37" s="34" t="s">
        <v>40</v>
      </c>
      <c r="Z37" s="18" t="s">
        <v>40</v>
      </c>
      <c r="AA37" s="33" t="s">
        <v>398</v>
      </c>
      <c r="AB37" s="33" t="s">
        <v>373</v>
      </c>
    </row>
    <row r="38" spans="1:28" ht="120" customHeight="1" x14ac:dyDescent="0.25">
      <c r="A38" s="55" t="s">
        <v>442</v>
      </c>
      <c r="B38" s="41" t="s">
        <v>275</v>
      </c>
      <c r="C38" s="41" t="s">
        <v>390</v>
      </c>
      <c r="D38" s="42" t="s">
        <v>255</v>
      </c>
      <c r="E38" s="42" t="s">
        <v>45</v>
      </c>
      <c r="F38" s="42" t="s">
        <v>40</v>
      </c>
      <c r="G38" s="34" t="s">
        <v>300</v>
      </c>
      <c r="H38" s="41" t="s">
        <v>301</v>
      </c>
      <c r="I38" s="18" t="s">
        <v>302</v>
      </c>
      <c r="J38" s="34" t="s">
        <v>40</v>
      </c>
      <c r="K38" s="18" t="s">
        <v>40</v>
      </c>
      <c r="L38" s="18" t="s">
        <v>303</v>
      </c>
      <c r="M38" s="14">
        <v>2</v>
      </c>
      <c r="N38" s="14">
        <v>4</v>
      </c>
      <c r="O38" s="10">
        <f t="shared" si="0"/>
        <v>8</v>
      </c>
      <c r="P38" s="31" t="s">
        <v>231</v>
      </c>
      <c r="Q38" s="14">
        <v>25</v>
      </c>
      <c r="R38" s="7">
        <f t="shared" si="1"/>
        <v>200</v>
      </c>
      <c r="S38" s="13" t="s">
        <v>36</v>
      </c>
      <c r="T38" s="42" t="s">
        <v>279</v>
      </c>
      <c r="U38" s="20">
        <v>50</v>
      </c>
      <c r="V38" s="18" t="s">
        <v>304</v>
      </c>
      <c r="W38" s="18" t="s">
        <v>316</v>
      </c>
      <c r="X38" s="34" t="s">
        <v>40</v>
      </c>
      <c r="Y38" s="34" t="s">
        <v>40</v>
      </c>
      <c r="Z38" s="18" t="s">
        <v>40</v>
      </c>
      <c r="AA38" s="13" t="s">
        <v>375</v>
      </c>
      <c r="AB38" s="15" t="s">
        <v>305</v>
      </c>
    </row>
    <row r="39" spans="1:28" ht="138" customHeight="1" x14ac:dyDescent="0.25">
      <c r="A39" s="55" t="s">
        <v>442</v>
      </c>
      <c r="B39" s="41" t="s">
        <v>275</v>
      </c>
      <c r="C39" s="43" t="s">
        <v>390</v>
      </c>
      <c r="D39" s="47" t="s">
        <v>255</v>
      </c>
      <c r="E39" s="47" t="s">
        <v>45</v>
      </c>
      <c r="F39" s="47" t="s">
        <v>40</v>
      </c>
      <c r="G39" s="34" t="s">
        <v>376</v>
      </c>
      <c r="H39" s="28" t="s">
        <v>301</v>
      </c>
      <c r="I39" s="18" t="s">
        <v>377</v>
      </c>
      <c r="J39" s="34" t="s">
        <v>40</v>
      </c>
      <c r="K39" s="18" t="s">
        <v>40</v>
      </c>
      <c r="L39" s="18" t="s">
        <v>378</v>
      </c>
      <c r="M39" s="14">
        <v>2</v>
      </c>
      <c r="N39" s="14">
        <v>2</v>
      </c>
      <c r="O39" s="10">
        <f t="shared" si="0"/>
        <v>4</v>
      </c>
      <c r="P39" s="31" t="s">
        <v>230</v>
      </c>
      <c r="Q39" s="14">
        <v>25</v>
      </c>
      <c r="R39" s="7">
        <f t="shared" si="1"/>
        <v>100</v>
      </c>
      <c r="S39" s="13" t="s">
        <v>91</v>
      </c>
      <c r="T39" s="47" t="s">
        <v>34</v>
      </c>
      <c r="U39" s="20">
        <v>50</v>
      </c>
      <c r="V39" s="18" t="s">
        <v>377</v>
      </c>
      <c r="W39" s="18" t="s">
        <v>322</v>
      </c>
      <c r="X39" s="34" t="s">
        <v>40</v>
      </c>
      <c r="Y39" s="34" t="s">
        <v>40</v>
      </c>
      <c r="Z39" s="18" t="s">
        <v>40</v>
      </c>
      <c r="AA39" s="13" t="s">
        <v>379</v>
      </c>
      <c r="AB39" s="13" t="s">
        <v>40</v>
      </c>
    </row>
  </sheetData>
  <autoFilter ref="A12:AB39"/>
  <mergeCells count="32">
    <mergeCell ref="A10:AB10"/>
    <mergeCell ref="A1:F1"/>
    <mergeCell ref="A2:F2"/>
    <mergeCell ref="A3:F3"/>
    <mergeCell ref="A4:F4"/>
    <mergeCell ref="A5:F5"/>
    <mergeCell ref="A6:F6"/>
    <mergeCell ref="A7:F7"/>
    <mergeCell ref="L1:AB8"/>
    <mergeCell ref="V9:AB9"/>
    <mergeCell ref="A8:F8"/>
    <mergeCell ref="G1:K1"/>
    <mergeCell ref="G2:K2"/>
    <mergeCell ref="G3:K3"/>
    <mergeCell ref="G4:K4"/>
    <mergeCell ref="G5:K5"/>
    <mergeCell ref="G6:K6"/>
    <mergeCell ref="G7:K7"/>
    <mergeCell ref="G8:K8"/>
    <mergeCell ref="A9:U9"/>
    <mergeCell ref="X11:AB11"/>
    <mergeCell ref="B11:B12"/>
    <mergeCell ref="C11:C12"/>
    <mergeCell ref="D11:D12"/>
    <mergeCell ref="E11:E12"/>
    <mergeCell ref="F11:F12"/>
    <mergeCell ref="G11:H11"/>
    <mergeCell ref="I11:I12"/>
    <mergeCell ref="J11:L11"/>
    <mergeCell ref="M11:S11"/>
    <mergeCell ref="U11:W11"/>
    <mergeCell ref="A11:A12"/>
  </mergeCells>
  <conditionalFormatting sqref="S18:S21">
    <cfRule type="expression" dxfId="59" priority="45">
      <formula>S18:S42="I"</formula>
    </cfRule>
    <cfRule type="expression" dxfId="58" priority="46">
      <formula>S18:S42="II"</formula>
    </cfRule>
    <cfRule type="expression" dxfId="57" priority="47">
      <formula>S18:S42="III"</formula>
    </cfRule>
    <cfRule type="expression" dxfId="56" priority="48">
      <formula>S18:S42="IV"</formula>
    </cfRule>
  </conditionalFormatting>
  <conditionalFormatting sqref="S15:S17">
    <cfRule type="expression" dxfId="55" priority="49">
      <formula>S15:S40="I"</formula>
    </cfRule>
    <cfRule type="expression" dxfId="54" priority="50">
      <formula>S15:S40="II"</formula>
    </cfRule>
    <cfRule type="expression" dxfId="53" priority="51">
      <formula>S15:S40="III"</formula>
    </cfRule>
    <cfRule type="expression" dxfId="52" priority="52">
      <formula>S15:S40="IV"</formula>
    </cfRule>
  </conditionalFormatting>
  <conditionalFormatting sqref="S34:S35">
    <cfRule type="expression" dxfId="51" priority="398">
      <formula>S34:S44="I"</formula>
    </cfRule>
    <cfRule type="expression" dxfId="50" priority="399">
      <formula>S34:S44="II"</formula>
    </cfRule>
    <cfRule type="expression" dxfId="49" priority="400">
      <formula>S34:S44="III"</formula>
    </cfRule>
    <cfRule type="expression" dxfId="48" priority="401">
      <formula>S34:S44="IV"</formula>
    </cfRule>
  </conditionalFormatting>
  <conditionalFormatting sqref="S22">
    <cfRule type="expression" dxfId="47" priority="498">
      <formula>S22:S45="I"</formula>
    </cfRule>
    <cfRule type="expression" dxfId="46" priority="499">
      <formula>S22:S45="II"</formula>
    </cfRule>
    <cfRule type="expression" dxfId="45" priority="500">
      <formula>S22:S45="III"</formula>
    </cfRule>
    <cfRule type="expression" dxfId="44" priority="501">
      <formula>S22:S45="IV"</formula>
    </cfRule>
  </conditionalFormatting>
  <conditionalFormatting sqref="S13:S14">
    <cfRule type="expression" dxfId="43" priority="510">
      <formula>S13:S20="I"</formula>
    </cfRule>
    <cfRule type="expression" dxfId="42" priority="511">
      <formula>S13:S20="II"</formula>
    </cfRule>
    <cfRule type="expression" dxfId="41" priority="512">
      <formula>S13:S20="III"</formula>
    </cfRule>
    <cfRule type="expression" dxfId="40" priority="513">
      <formula>S13:S20="IV"</formula>
    </cfRule>
  </conditionalFormatting>
  <conditionalFormatting sqref="S23">
    <cfRule type="expression" dxfId="39" priority="562">
      <formula>S23:S45="I"</formula>
    </cfRule>
    <cfRule type="expression" dxfId="38" priority="563">
      <formula>S23:S45="II"</formula>
    </cfRule>
    <cfRule type="expression" dxfId="37" priority="564">
      <formula>S23:S45="III"</formula>
    </cfRule>
    <cfRule type="expression" dxfId="36" priority="565">
      <formula>S23:S45="IV"</formula>
    </cfRule>
  </conditionalFormatting>
  <conditionalFormatting sqref="S28">
    <cfRule type="expression" dxfId="35" priority="602">
      <formula>S28:S45="I"</formula>
    </cfRule>
    <cfRule type="expression" dxfId="34" priority="603">
      <formula>S28:S45="II"</formula>
    </cfRule>
    <cfRule type="expression" dxfId="33" priority="604">
      <formula>S28:S45="III"</formula>
    </cfRule>
    <cfRule type="expression" dxfId="32" priority="605">
      <formula>S28:S45="IV"</formula>
    </cfRule>
  </conditionalFormatting>
  <conditionalFormatting sqref="S24">
    <cfRule type="expression" dxfId="31" priority="610">
      <formula>S24:S45="I"</formula>
    </cfRule>
    <cfRule type="expression" dxfId="30" priority="611">
      <formula>S24:S45="II"</formula>
    </cfRule>
    <cfRule type="expression" dxfId="29" priority="612">
      <formula>S24:S45="III"</formula>
    </cfRule>
    <cfRule type="expression" dxfId="28" priority="613">
      <formula>S24:S45="IV"</formula>
    </cfRule>
  </conditionalFormatting>
  <conditionalFormatting sqref="S29">
    <cfRule type="expression" dxfId="27" priority="654">
      <formula>S29:S45="I"</formula>
    </cfRule>
    <cfRule type="expression" dxfId="26" priority="655">
      <formula>S29:S45="II"</formula>
    </cfRule>
    <cfRule type="expression" dxfId="25" priority="656">
      <formula>S29:S45="III"</formula>
    </cfRule>
    <cfRule type="expression" dxfId="24" priority="657">
      <formula>S29:S45="IV"</formula>
    </cfRule>
  </conditionalFormatting>
  <conditionalFormatting sqref="S25">
    <cfRule type="expression" dxfId="23" priority="662">
      <formula>S25:S45="I"</formula>
    </cfRule>
    <cfRule type="expression" dxfId="22" priority="663">
      <formula>S25:S45="II"</formula>
    </cfRule>
    <cfRule type="expression" dxfId="21" priority="664">
      <formula>S25:S45="III"</formula>
    </cfRule>
    <cfRule type="expression" dxfId="20" priority="665">
      <formula>S25:S45="IV"</formula>
    </cfRule>
  </conditionalFormatting>
  <conditionalFormatting sqref="S39">
    <cfRule type="expression" dxfId="19" priority="678">
      <formula>S39:S43="I"</formula>
    </cfRule>
    <cfRule type="expression" dxfId="18" priority="679">
      <formula>S39:S43="II"</formula>
    </cfRule>
    <cfRule type="expression" dxfId="17" priority="680">
      <formula>S39:S43="III"</formula>
    </cfRule>
    <cfRule type="expression" dxfId="16" priority="681">
      <formula>S39:S43="IV"</formula>
    </cfRule>
  </conditionalFormatting>
  <conditionalFormatting sqref="S36:S38">
    <cfRule type="expression" dxfId="15" priority="682">
      <formula>S36:S45="I"</formula>
    </cfRule>
    <cfRule type="expression" dxfId="14" priority="683">
      <formula>S36:S45="II"</formula>
    </cfRule>
    <cfRule type="expression" dxfId="13" priority="684">
      <formula>S36:S45="III"</formula>
    </cfRule>
    <cfRule type="expression" dxfId="12" priority="685">
      <formula>S36:S45="IV"</formula>
    </cfRule>
  </conditionalFormatting>
  <conditionalFormatting sqref="S30:S32">
    <cfRule type="expression" dxfId="11" priority="710">
      <formula>S30:S45="I"</formula>
    </cfRule>
    <cfRule type="expression" dxfId="10" priority="711">
      <formula>S30:S45="II"</formula>
    </cfRule>
    <cfRule type="expression" dxfId="9" priority="712">
      <formula>S30:S45="III"</formula>
    </cfRule>
    <cfRule type="expression" dxfId="8" priority="713">
      <formula>S30:S45="IV"</formula>
    </cfRule>
  </conditionalFormatting>
  <conditionalFormatting sqref="S33">
    <cfRule type="expression" dxfId="7" priority="714">
      <formula>S33:S46="I"</formula>
    </cfRule>
    <cfRule type="expression" dxfId="6" priority="715">
      <formula>S33:S46="II"</formula>
    </cfRule>
    <cfRule type="expression" dxfId="5" priority="716">
      <formula>S33:S46="III"</formula>
    </cfRule>
    <cfRule type="expression" dxfId="4" priority="717">
      <formula>S33:S46="IV"</formula>
    </cfRule>
  </conditionalFormatting>
  <conditionalFormatting sqref="S26:S27">
    <cfRule type="expression" dxfId="3" priority="718">
      <formula>S26:S45="I"</formula>
    </cfRule>
    <cfRule type="expression" dxfId="2" priority="719">
      <formula>S26:S45="II"</formula>
    </cfRule>
    <cfRule type="expression" dxfId="1" priority="720">
      <formula>S26:S45="III"</formula>
    </cfRule>
    <cfRule type="expression" dxfId="0" priority="721">
      <formula>S26:S45="IV"</formula>
    </cfRule>
  </conditionalFormatting>
  <pageMargins left="0.19685039370078741" right="0.19685039370078741" top="0.19685039370078741" bottom="0.19685039370078741" header="0.31496062992125984" footer="0.31496062992125984"/>
  <pageSetup scale="23" orientation="landscape"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tabSelected="1" topLeftCell="A42" workbookViewId="0">
      <selection activeCell="A59" sqref="A59:G59"/>
    </sheetView>
  </sheetViews>
  <sheetFormatPr baseColWidth="10" defaultRowHeight="15" x14ac:dyDescent="0.25"/>
  <cols>
    <col min="1" max="1" width="16.42578125" style="48" customWidth="1"/>
    <col min="2" max="2" width="15.140625" style="48" customWidth="1"/>
    <col min="3" max="3" width="5.5703125" style="49" bestFit="1" customWidth="1"/>
    <col min="4" max="4" width="44.85546875" style="48" customWidth="1"/>
    <col min="5" max="5" width="12" style="48" bestFit="1" customWidth="1"/>
    <col min="6" max="6" width="30.85546875" style="48" customWidth="1"/>
    <col min="7" max="7" width="6.5703125" style="48" bestFit="1" customWidth="1"/>
    <col min="8" max="9" width="11.42578125" style="48"/>
    <col min="10" max="10" width="17.140625" style="48" customWidth="1"/>
    <col min="11" max="16384" width="11.42578125" style="48"/>
  </cols>
  <sheetData>
    <row r="1" spans="1:7" x14ac:dyDescent="0.25">
      <c r="A1" s="108" t="s">
        <v>438</v>
      </c>
      <c r="B1" s="108"/>
      <c r="C1" s="108"/>
      <c r="D1" s="108"/>
      <c r="E1" s="108"/>
      <c r="F1" s="108"/>
      <c r="G1" s="108"/>
    </row>
    <row r="2" spans="1:7" x14ac:dyDescent="0.25">
      <c r="A2" s="108" t="s">
        <v>421</v>
      </c>
      <c r="B2" s="108"/>
      <c r="C2" s="108" t="s">
        <v>439</v>
      </c>
      <c r="D2" s="108"/>
      <c r="E2" s="54" t="s">
        <v>433</v>
      </c>
      <c r="F2" s="54" t="s">
        <v>434</v>
      </c>
      <c r="G2" s="54" t="s">
        <v>435</v>
      </c>
    </row>
    <row r="3" spans="1:7" ht="15" customHeight="1" x14ac:dyDescent="0.25">
      <c r="A3" s="102" t="s">
        <v>441</v>
      </c>
      <c r="B3" s="102" t="s">
        <v>440</v>
      </c>
      <c r="C3" s="101" t="s">
        <v>313</v>
      </c>
      <c r="D3" s="101"/>
      <c r="E3" s="50">
        <f>COUNTIFS('MATRIZ DE RIESGOS'!$A$13:$A$1048576,ANALISIS!$A$3,'MATRIZ DE RIESGOS'!$H$13:$H$1048576,ANALISIS!C3)</f>
        <v>0</v>
      </c>
      <c r="F3" s="64">
        <f>E3/$G$3</f>
        <v>0</v>
      </c>
      <c r="G3" s="107">
        <f>SUM(E3:E14)</f>
        <v>2</v>
      </c>
    </row>
    <row r="4" spans="1:7" x14ac:dyDescent="0.25">
      <c r="A4" s="102"/>
      <c r="B4" s="102"/>
      <c r="C4" s="101" t="s">
        <v>284</v>
      </c>
      <c r="D4" s="101"/>
      <c r="E4" s="50">
        <f>COUNTIFS('MATRIZ DE RIESGOS'!$A$13:$A$1048576,ANALISIS!$A$3,'MATRIZ DE RIESGOS'!$H$13:$H$1048576,ANALISIS!C4)</f>
        <v>0</v>
      </c>
      <c r="F4" s="51">
        <f>E4/$G$3</f>
        <v>0</v>
      </c>
      <c r="G4" s="107"/>
    </row>
    <row r="5" spans="1:7" x14ac:dyDescent="0.25">
      <c r="A5" s="102"/>
      <c r="B5" s="102"/>
      <c r="C5" s="101" t="s">
        <v>254</v>
      </c>
      <c r="D5" s="101"/>
      <c r="E5" s="50">
        <f>COUNTIFS('MATRIZ DE RIESGOS'!$A$13:$A$1048576,ANALISIS!$A$3,'MATRIZ DE RIESGOS'!$H$13:$H$1048576,ANALISIS!C5)</f>
        <v>0</v>
      </c>
      <c r="F5" s="51">
        <f t="shared" ref="F5:F14" si="0">E5/$G$3</f>
        <v>0</v>
      </c>
      <c r="G5" s="107"/>
    </row>
    <row r="6" spans="1:7" x14ac:dyDescent="0.25">
      <c r="A6" s="102"/>
      <c r="B6" s="102"/>
      <c r="C6" s="101" t="s">
        <v>291</v>
      </c>
      <c r="D6" s="101"/>
      <c r="E6" s="50">
        <f>COUNTIFS('MATRIZ DE RIESGOS'!$A$13:$A$1048576,ANALISIS!$A$3,'MATRIZ DE RIESGOS'!$H$13:$H$1048576,ANALISIS!C6)</f>
        <v>0</v>
      </c>
      <c r="F6" s="51">
        <f t="shared" si="0"/>
        <v>0</v>
      </c>
      <c r="G6" s="107"/>
    </row>
    <row r="7" spans="1:7" x14ac:dyDescent="0.25">
      <c r="A7" s="102"/>
      <c r="B7" s="102"/>
      <c r="C7" s="101" t="s">
        <v>233</v>
      </c>
      <c r="D7" s="101"/>
      <c r="E7" s="50">
        <f>COUNTIFS('MATRIZ DE RIESGOS'!$A$13:$A$1048576,ANALISIS!$A$3,'MATRIZ DE RIESGOS'!$H$13:$H$1048576,ANALISIS!C7)</f>
        <v>0</v>
      </c>
      <c r="F7" s="51">
        <f t="shared" si="0"/>
        <v>0</v>
      </c>
      <c r="G7" s="107"/>
    </row>
    <row r="8" spans="1:7" x14ac:dyDescent="0.25">
      <c r="A8" s="102"/>
      <c r="B8" s="102"/>
      <c r="C8" s="101" t="s">
        <v>282</v>
      </c>
      <c r="D8" s="101"/>
      <c r="E8" s="50">
        <f>COUNTIFS('MATRIZ DE RIESGOS'!$A$13:$A$1048576,ANALISIS!$A$3,'MATRIZ DE RIESGOS'!$H$13:$H$1048576,ANALISIS!C8)</f>
        <v>0</v>
      </c>
      <c r="F8" s="63">
        <f t="shared" si="0"/>
        <v>0</v>
      </c>
      <c r="G8" s="107"/>
    </row>
    <row r="9" spans="1:7" x14ac:dyDescent="0.25">
      <c r="A9" s="102"/>
      <c r="B9" s="102"/>
      <c r="C9" s="101" t="s">
        <v>308</v>
      </c>
      <c r="D9" s="101"/>
      <c r="E9" s="50">
        <f>COUNTIFS('MATRIZ DE RIESGOS'!$A$13:$A$1048576,ANALISIS!$A$3,'MATRIZ DE RIESGOS'!$H$13:$H$1048576,ANALISIS!C9)</f>
        <v>0</v>
      </c>
      <c r="F9" s="51">
        <f t="shared" si="0"/>
        <v>0</v>
      </c>
      <c r="G9" s="107"/>
    </row>
    <row r="10" spans="1:7" x14ac:dyDescent="0.25">
      <c r="A10" s="102"/>
      <c r="B10" s="102"/>
      <c r="C10" s="101" t="s">
        <v>298</v>
      </c>
      <c r="D10" s="101"/>
      <c r="E10" s="50">
        <f>COUNTIFS('MATRIZ DE RIESGOS'!$A$13:$A$1048576,ANALISIS!$A$3,'MATRIZ DE RIESGOS'!$H$13:$H$1048576,ANALISIS!C10)</f>
        <v>0</v>
      </c>
      <c r="F10" s="51">
        <f t="shared" si="0"/>
        <v>0</v>
      </c>
      <c r="G10" s="107"/>
    </row>
    <row r="11" spans="1:7" x14ac:dyDescent="0.25">
      <c r="A11" s="102"/>
      <c r="B11" s="102"/>
      <c r="C11" s="101" t="s">
        <v>374</v>
      </c>
      <c r="D11" s="101"/>
      <c r="E11" s="50">
        <f>COUNTIFS('MATRIZ DE RIESGOS'!$A$13:$A$1048576,ANALISIS!$A$3,'MATRIZ DE RIESGOS'!$H$13:$H$1048576,ANALISIS!C11)</f>
        <v>0</v>
      </c>
      <c r="F11" s="51">
        <f t="shared" si="0"/>
        <v>0</v>
      </c>
      <c r="G11" s="107"/>
    </row>
    <row r="12" spans="1:7" x14ac:dyDescent="0.25">
      <c r="A12" s="102"/>
      <c r="B12" s="102"/>
      <c r="C12" s="101" t="s">
        <v>301</v>
      </c>
      <c r="D12" s="101"/>
      <c r="E12" s="50">
        <f>COUNTIFS('MATRIZ DE RIESGOS'!$A$13:$A$1048576,ANALISIS!$A$3,'MATRIZ DE RIESGOS'!$H$13:$H$1048576,ANALISIS!C12)</f>
        <v>0</v>
      </c>
      <c r="F12" s="51">
        <f t="shared" si="0"/>
        <v>0</v>
      </c>
      <c r="G12" s="107"/>
    </row>
    <row r="13" spans="1:7" x14ac:dyDescent="0.25">
      <c r="A13" s="102"/>
      <c r="B13" s="102"/>
      <c r="C13" s="101" t="s">
        <v>39</v>
      </c>
      <c r="D13" s="101"/>
      <c r="E13" s="50">
        <f>COUNTIFS('MATRIZ DE RIESGOS'!$A$13:$A$1048576,ANALISIS!$A$3,'MATRIZ DE RIESGOS'!$H$13:$H$1048576,ANALISIS!C13)</f>
        <v>2</v>
      </c>
      <c r="F13" s="51">
        <f t="shared" si="0"/>
        <v>1</v>
      </c>
      <c r="G13" s="107"/>
    </row>
    <row r="14" spans="1:7" x14ac:dyDescent="0.25">
      <c r="A14" s="102"/>
      <c r="B14" s="102"/>
      <c r="C14" s="101" t="s">
        <v>299</v>
      </c>
      <c r="D14" s="101"/>
      <c r="E14" s="50">
        <f>COUNTIFS('MATRIZ DE RIESGOS'!$A$13:$A$1048576,ANALISIS!$A$3,'MATRIZ DE RIESGOS'!$H$13:$H$1048576,ANALISIS!C14)</f>
        <v>0</v>
      </c>
      <c r="F14" s="51">
        <f t="shared" si="0"/>
        <v>0</v>
      </c>
      <c r="G14" s="107"/>
    </row>
    <row r="15" spans="1:7" ht="15" customHeight="1" x14ac:dyDescent="0.25">
      <c r="A15" s="102"/>
      <c r="B15" s="102" t="s">
        <v>423</v>
      </c>
      <c r="C15" s="101" t="s">
        <v>85</v>
      </c>
      <c r="D15" s="101"/>
      <c r="E15" s="50">
        <f>COUNTIFS('MATRIZ DE RIESGOS'!$A$13:$A$1048576,ANALISIS!$A$3,'MATRIZ DE RIESGOS'!$S$13:$S$1048576,ANALISIS!C15)</f>
        <v>0</v>
      </c>
      <c r="F15" s="51">
        <f>E15/$G$15</f>
        <v>0</v>
      </c>
      <c r="G15" s="107">
        <f>SUM(E15:E18)</f>
        <v>2</v>
      </c>
    </row>
    <row r="16" spans="1:7" x14ac:dyDescent="0.25">
      <c r="A16" s="102"/>
      <c r="B16" s="102"/>
      <c r="C16" s="101" t="s">
        <v>36</v>
      </c>
      <c r="D16" s="101"/>
      <c r="E16" s="50">
        <f>COUNTIFS('MATRIZ DE RIESGOS'!$A$13:$A$1048576,ANALISIS!$A$3,'MATRIZ DE RIESGOS'!$S$13:$S$1048576,ANALISIS!C16)</f>
        <v>1</v>
      </c>
      <c r="F16" s="51">
        <f t="shared" ref="F16:F18" si="1">E16/$G$15</f>
        <v>0.5</v>
      </c>
      <c r="G16" s="107"/>
    </row>
    <row r="17" spans="1:7" x14ac:dyDescent="0.25">
      <c r="A17" s="102"/>
      <c r="B17" s="102"/>
      <c r="C17" s="101" t="s">
        <v>91</v>
      </c>
      <c r="D17" s="101"/>
      <c r="E17" s="50">
        <f>COUNTIFS('MATRIZ DE RIESGOS'!$A$13:$A$1048576,ANALISIS!$A$3,'MATRIZ DE RIESGOS'!$S$13:$S$1048576,ANALISIS!C17)</f>
        <v>1</v>
      </c>
      <c r="F17" s="51">
        <f t="shared" si="1"/>
        <v>0.5</v>
      </c>
      <c r="G17" s="107"/>
    </row>
    <row r="18" spans="1:7" x14ac:dyDescent="0.25">
      <c r="A18" s="102"/>
      <c r="B18" s="102"/>
      <c r="C18" s="101" t="s">
        <v>431</v>
      </c>
      <c r="D18" s="101"/>
      <c r="E18" s="50">
        <f>COUNTIFS('MATRIZ DE RIESGOS'!$A$13:$A$1048576,ANALISIS!$A$3,'MATRIZ DE RIESGOS'!$S$13:$S$1048576,ANALISIS!C18)</f>
        <v>0</v>
      </c>
      <c r="F18" s="51">
        <f t="shared" si="1"/>
        <v>0</v>
      </c>
      <c r="G18" s="107"/>
    </row>
    <row r="19" spans="1:7" x14ac:dyDescent="0.25">
      <c r="A19" s="102"/>
      <c r="B19" s="102" t="s">
        <v>424</v>
      </c>
      <c r="C19" s="106" t="s">
        <v>229</v>
      </c>
      <c r="D19" s="106"/>
      <c r="E19" s="50">
        <f>COUNTIFS('MATRIZ DE RIESGOS'!$A$13:$A$1048576,ANALISIS!$A$3,'MATRIZ DE RIESGOS'!$P$13:$P$1048576,ANALISIS!C19)</f>
        <v>1</v>
      </c>
      <c r="F19" s="51">
        <f>E19/$G$19</f>
        <v>0.5</v>
      </c>
      <c r="G19" s="107">
        <f>SUM(E19:E22)</f>
        <v>2</v>
      </c>
    </row>
    <row r="20" spans="1:7" x14ac:dyDescent="0.25">
      <c r="A20" s="102"/>
      <c r="B20" s="102"/>
      <c r="C20" s="106" t="s">
        <v>341</v>
      </c>
      <c r="D20" s="106"/>
      <c r="E20" s="50">
        <f>COUNTIFS('MATRIZ DE RIESGOS'!$A$13:$A$1048576,ANALISIS!$A$3,'MATRIZ DE RIESGOS'!$P$13:$P$1048576,ANALISIS!C20)</f>
        <v>0</v>
      </c>
      <c r="F20" s="51">
        <f t="shared" ref="F20:F22" si="2">E20/$G$19</f>
        <v>0</v>
      </c>
      <c r="G20" s="107"/>
    </row>
    <row r="21" spans="1:7" x14ac:dyDescent="0.25">
      <c r="A21" s="102"/>
      <c r="B21" s="102"/>
      <c r="C21" s="106" t="s">
        <v>231</v>
      </c>
      <c r="D21" s="106"/>
      <c r="E21" s="50">
        <f>COUNTIFS('MATRIZ DE RIESGOS'!$A$13:$A$1048576,ANALISIS!$A$3,'MATRIZ DE RIESGOS'!$P$13:$P$1048576,ANALISIS!C21)</f>
        <v>0</v>
      </c>
      <c r="F21" s="51">
        <f t="shared" si="2"/>
        <v>0</v>
      </c>
      <c r="G21" s="107"/>
    </row>
    <row r="22" spans="1:7" x14ac:dyDescent="0.25">
      <c r="A22" s="102"/>
      <c r="B22" s="102"/>
      <c r="C22" s="106" t="s">
        <v>230</v>
      </c>
      <c r="D22" s="106"/>
      <c r="E22" s="50">
        <f>COUNTIFS('MATRIZ DE RIESGOS'!$A$13:$A$1048576,ANALISIS!$A$3,'MATRIZ DE RIESGOS'!$P$13:$P$1048576,ANALISIS!C22)</f>
        <v>1</v>
      </c>
      <c r="F22" s="51">
        <f t="shared" si="2"/>
        <v>0.5</v>
      </c>
      <c r="G22" s="107"/>
    </row>
    <row r="23" spans="1:7" x14ac:dyDescent="0.25">
      <c r="A23" s="102"/>
      <c r="B23" s="102" t="s">
        <v>425</v>
      </c>
      <c r="C23" s="52">
        <v>10</v>
      </c>
      <c r="D23" s="53" t="s">
        <v>429</v>
      </c>
      <c r="E23" s="50">
        <f>COUNTIFS('MATRIZ DE RIESGOS'!$A$13:$A$1048576,ANALISIS!$A$3,'MATRIZ DE RIESGOS'!$Q$13:$Q$1048576,ANALISIS!C23)</f>
        <v>1</v>
      </c>
      <c r="F23" s="51">
        <f>E23/$G$23</f>
        <v>0.5</v>
      </c>
      <c r="G23" s="107">
        <f>SUM(E23:E26)</f>
        <v>2</v>
      </c>
    </row>
    <row r="24" spans="1:7" x14ac:dyDescent="0.25">
      <c r="A24" s="102"/>
      <c r="B24" s="102"/>
      <c r="C24" s="52">
        <v>25</v>
      </c>
      <c r="D24" s="53" t="s">
        <v>428</v>
      </c>
      <c r="E24" s="50">
        <f>COUNTIFS('MATRIZ DE RIESGOS'!$A$13:$A$1048576,ANALISIS!$A$3,'MATRIZ DE RIESGOS'!$Q$13:$Q$1048576,ANALISIS!C24)</f>
        <v>1</v>
      </c>
      <c r="F24" s="51">
        <f t="shared" ref="F24:F26" si="3">E24/$G$23</f>
        <v>0.5</v>
      </c>
      <c r="G24" s="107"/>
    </row>
    <row r="25" spans="1:7" x14ac:dyDescent="0.25">
      <c r="A25" s="102"/>
      <c r="B25" s="102"/>
      <c r="C25" s="52">
        <v>60</v>
      </c>
      <c r="D25" s="53" t="s">
        <v>427</v>
      </c>
      <c r="E25" s="50">
        <f>COUNTIFS('MATRIZ DE RIESGOS'!$A$13:$A$1048576,ANALISIS!$A$3,'MATRIZ DE RIESGOS'!$Q$13:$Q$1048576,ANALISIS!C25)</f>
        <v>0</v>
      </c>
      <c r="F25" s="51">
        <f t="shared" si="3"/>
        <v>0</v>
      </c>
      <c r="G25" s="107"/>
    </row>
    <row r="26" spans="1:7" x14ac:dyDescent="0.25">
      <c r="A26" s="102"/>
      <c r="B26" s="102"/>
      <c r="C26" s="52">
        <v>100</v>
      </c>
      <c r="D26" s="53" t="s">
        <v>426</v>
      </c>
      <c r="E26" s="50">
        <f>COUNTIFS('MATRIZ DE RIESGOS'!$A$13:$A$1048576,ANALISIS!$A$3,'MATRIZ DE RIESGOS'!$Q$13:$Q$1048576,ANALISIS!C26)</f>
        <v>0</v>
      </c>
      <c r="F26" s="51">
        <f t="shared" si="3"/>
        <v>0</v>
      </c>
      <c r="G26" s="107"/>
    </row>
    <row r="27" spans="1:7" x14ac:dyDescent="0.25">
      <c r="A27" s="102"/>
      <c r="B27" s="102" t="s">
        <v>430</v>
      </c>
      <c r="C27" s="106" t="s">
        <v>34</v>
      </c>
      <c r="D27" s="106"/>
      <c r="E27" s="50">
        <f>COUNTIFS('MATRIZ DE RIESGOS'!$A$13:$A$1048576,ANALISIS!$A$3,'MATRIZ DE RIESGOS'!$T$13:$T$1048576,ANALISIS!C27)</f>
        <v>1</v>
      </c>
      <c r="F27" s="51">
        <f>E27/$G$27</f>
        <v>0.5</v>
      </c>
      <c r="G27" s="107">
        <f>SUM(E27:E29)</f>
        <v>2</v>
      </c>
    </row>
    <row r="28" spans="1:7" x14ac:dyDescent="0.25">
      <c r="A28" s="102"/>
      <c r="B28" s="102"/>
      <c r="C28" s="106" t="s">
        <v>288</v>
      </c>
      <c r="D28" s="106"/>
      <c r="E28" s="50">
        <f>COUNTIFS('MATRIZ DE RIESGOS'!$A$13:$A$1048576,ANALISIS!$A$3,'MATRIZ DE RIESGOS'!$T$13:$T$1048576,ANALISIS!C28)</f>
        <v>0</v>
      </c>
      <c r="F28" s="51">
        <f t="shared" ref="F28:F29" si="4">E28/$G$27</f>
        <v>0</v>
      </c>
      <c r="G28" s="107"/>
    </row>
    <row r="29" spans="1:7" x14ac:dyDescent="0.25">
      <c r="A29" s="102"/>
      <c r="B29" s="102"/>
      <c r="C29" s="106" t="s">
        <v>279</v>
      </c>
      <c r="D29" s="106"/>
      <c r="E29" s="50">
        <f>COUNTIFS('MATRIZ DE RIESGOS'!$A$13:$A$1048576,ANALISIS!$A$3,'MATRIZ DE RIESGOS'!$T$13:$T$1048576,ANALISIS!C29)</f>
        <v>1</v>
      </c>
      <c r="F29" s="51">
        <f t="shared" si="4"/>
        <v>0.5</v>
      </c>
      <c r="G29" s="107"/>
    </row>
    <row r="30" spans="1:7" x14ac:dyDescent="0.25">
      <c r="A30" s="108" t="s">
        <v>438</v>
      </c>
      <c r="B30" s="108"/>
      <c r="C30" s="108"/>
      <c r="D30" s="108"/>
      <c r="E30" s="108"/>
      <c r="F30" s="108"/>
      <c r="G30" s="108"/>
    </row>
    <row r="31" spans="1:7" x14ac:dyDescent="0.25">
      <c r="A31" s="108" t="s">
        <v>421</v>
      </c>
      <c r="B31" s="108"/>
      <c r="C31" s="108" t="s">
        <v>439</v>
      </c>
      <c r="D31" s="108"/>
      <c r="E31" s="62" t="s">
        <v>433</v>
      </c>
      <c r="F31" s="62" t="s">
        <v>434</v>
      </c>
      <c r="G31" s="62" t="s">
        <v>435</v>
      </c>
    </row>
    <row r="32" spans="1:7" ht="15" customHeight="1" x14ac:dyDescent="0.25">
      <c r="A32" s="103" t="s">
        <v>442</v>
      </c>
      <c r="B32" s="102" t="s">
        <v>440</v>
      </c>
      <c r="C32" s="101" t="s">
        <v>313</v>
      </c>
      <c r="D32" s="101"/>
      <c r="E32" s="50">
        <f>COUNTIFS('MATRIZ DE RIESGOS'!$A$13:$A$1048576,ANALISIS!$A$32,'MATRIZ DE RIESGOS'!$H$13:$H$1048576,ANALISIS!C32)</f>
        <v>5</v>
      </c>
      <c r="F32" s="51">
        <f>E32/$G$32</f>
        <v>0.2</v>
      </c>
      <c r="G32" s="107">
        <f>SUM(E32:E43)</f>
        <v>25</v>
      </c>
    </row>
    <row r="33" spans="1:7" x14ac:dyDescent="0.25">
      <c r="A33" s="104"/>
      <c r="B33" s="102"/>
      <c r="C33" s="101" t="s">
        <v>284</v>
      </c>
      <c r="D33" s="101"/>
      <c r="E33" s="50">
        <f>COUNTIFS('MATRIZ DE RIESGOS'!$A$13:$A$1048576,ANALISIS!$A$32,'MATRIZ DE RIESGOS'!$H$13:$H$1048576,ANALISIS!C33)</f>
        <v>4</v>
      </c>
      <c r="F33" s="51">
        <f t="shared" ref="F33:F43" si="5">E33/$G$32</f>
        <v>0.16</v>
      </c>
      <c r="G33" s="107"/>
    </row>
    <row r="34" spans="1:7" x14ac:dyDescent="0.25">
      <c r="A34" s="104"/>
      <c r="B34" s="102"/>
      <c r="C34" s="101" t="s">
        <v>254</v>
      </c>
      <c r="D34" s="101"/>
      <c r="E34" s="50">
        <f>COUNTIFS('MATRIZ DE RIESGOS'!$A$13:$A$1048576,ANALISIS!$A$32,'MATRIZ DE RIESGOS'!$H$13:$H$1048576,ANALISIS!C34)</f>
        <v>1</v>
      </c>
      <c r="F34" s="51">
        <f t="shared" si="5"/>
        <v>0.04</v>
      </c>
      <c r="G34" s="107"/>
    </row>
    <row r="35" spans="1:7" x14ac:dyDescent="0.25">
      <c r="A35" s="104"/>
      <c r="B35" s="102"/>
      <c r="C35" s="101" t="s">
        <v>291</v>
      </c>
      <c r="D35" s="101"/>
      <c r="E35" s="50">
        <f>COUNTIFS('MATRIZ DE RIESGOS'!$A$13:$A$1048576,ANALISIS!$A$32,'MATRIZ DE RIESGOS'!$H$13:$H$1048576,ANALISIS!C35)</f>
        <v>3</v>
      </c>
      <c r="F35" s="51">
        <f t="shared" si="5"/>
        <v>0.12</v>
      </c>
      <c r="G35" s="107"/>
    </row>
    <row r="36" spans="1:7" x14ac:dyDescent="0.25">
      <c r="A36" s="104"/>
      <c r="B36" s="102"/>
      <c r="C36" s="101" t="s">
        <v>233</v>
      </c>
      <c r="D36" s="101"/>
      <c r="E36" s="50">
        <f>COUNTIFS('MATRIZ DE RIESGOS'!$A$13:$A$1048576,ANALISIS!$A$32,'MATRIZ DE RIESGOS'!$H$13:$H$1048576,ANALISIS!C36)</f>
        <v>2</v>
      </c>
      <c r="F36" s="51">
        <f t="shared" si="5"/>
        <v>0.08</v>
      </c>
      <c r="G36" s="107"/>
    </row>
    <row r="37" spans="1:7" x14ac:dyDescent="0.25">
      <c r="A37" s="104"/>
      <c r="B37" s="102"/>
      <c r="C37" s="101" t="s">
        <v>282</v>
      </c>
      <c r="D37" s="101"/>
      <c r="E37" s="50">
        <f>COUNTIFS('MATRIZ DE RIESGOS'!$A$13:$A$1048576,ANALISIS!$A$32,'MATRIZ DE RIESGOS'!$H$13:$H$1048576,ANALISIS!C37)</f>
        <v>1</v>
      </c>
      <c r="F37" s="51">
        <f t="shared" si="5"/>
        <v>0.04</v>
      </c>
      <c r="G37" s="107"/>
    </row>
    <row r="38" spans="1:7" x14ac:dyDescent="0.25">
      <c r="A38" s="104"/>
      <c r="B38" s="102"/>
      <c r="C38" s="101" t="s">
        <v>308</v>
      </c>
      <c r="D38" s="101"/>
      <c r="E38" s="50">
        <f>COUNTIFS('MATRIZ DE RIESGOS'!$A$13:$A$1048576,ANALISIS!$A$32,'MATRIZ DE RIESGOS'!$H$13:$H$1048576,ANALISIS!C38)</f>
        <v>3</v>
      </c>
      <c r="F38" s="51">
        <f t="shared" si="5"/>
        <v>0.12</v>
      </c>
      <c r="G38" s="107"/>
    </row>
    <row r="39" spans="1:7" x14ac:dyDescent="0.25">
      <c r="A39" s="104"/>
      <c r="B39" s="102"/>
      <c r="C39" s="101" t="s">
        <v>298</v>
      </c>
      <c r="D39" s="101"/>
      <c r="E39" s="50">
        <f>COUNTIFS('MATRIZ DE RIESGOS'!$A$13:$A$1048576,ANALISIS!$A$32,'MATRIZ DE RIESGOS'!$H$13:$H$1048576,ANALISIS!C39)</f>
        <v>1</v>
      </c>
      <c r="F39" s="51">
        <f t="shared" si="5"/>
        <v>0.04</v>
      </c>
      <c r="G39" s="107"/>
    </row>
    <row r="40" spans="1:7" x14ac:dyDescent="0.25">
      <c r="A40" s="104"/>
      <c r="B40" s="102"/>
      <c r="C40" s="101" t="s">
        <v>374</v>
      </c>
      <c r="D40" s="101"/>
      <c r="E40" s="50">
        <f>COUNTIFS('MATRIZ DE RIESGOS'!$A$13:$A$1048576,ANALISIS!$A$32,'MATRIZ DE RIESGOS'!$H$13:$H$1048576,ANALISIS!C40)</f>
        <v>1</v>
      </c>
      <c r="F40" s="51">
        <f t="shared" si="5"/>
        <v>0.04</v>
      </c>
      <c r="G40" s="107"/>
    </row>
    <row r="41" spans="1:7" x14ac:dyDescent="0.25">
      <c r="A41" s="104"/>
      <c r="B41" s="102"/>
      <c r="C41" s="101" t="s">
        <v>301</v>
      </c>
      <c r="D41" s="101"/>
      <c r="E41" s="50">
        <f>COUNTIFS('MATRIZ DE RIESGOS'!$A$13:$A$1048576,ANALISIS!$A$32,'MATRIZ DE RIESGOS'!$H$13:$H$1048576,ANALISIS!C41)</f>
        <v>2</v>
      </c>
      <c r="F41" s="51">
        <f t="shared" si="5"/>
        <v>0.08</v>
      </c>
      <c r="G41" s="107"/>
    </row>
    <row r="42" spans="1:7" x14ac:dyDescent="0.25">
      <c r="A42" s="104"/>
      <c r="B42" s="102"/>
      <c r="C42" s="101" t="s">
        <v>39</v>
      </c>
      <c r="D42" s="101"/>
      <c r="E42" s="50">
        <f>COUNTIFS('MATRIZ DE RIESGOS'!$A$13:$A$1048576,ANALISIS!$A$32,'MATRIZ DE RIESGOS'!$H$13:$H$1048576,ANALISIS!C42)</f>
        <v>0</v>
      </c>
      <c r="F42" s="51">
        <f t="shared" si="5"/>
        <v>0</v>
      </c>
      <c r="G42" s="107"/>
    </row>
    <row r="43" spans="1:7" x14ac:dyDescent="0.25">
      <c r="A43" s="104"/>
      <c r="B43" s="102"/>
      <c r="C43" s="101" t="s">
        <v>299</v>
      </c>
      <c r="D43" s="101"/>
      <c r="E43" s="50">
        <f>COUNTIFS('MATRIZ DE RIESGOS'!$A$13:$A$1048576,ANALISIS!$A$32,'MATRIZ DE RIESGOS'!$H$13:$H$1048576,ANALISIS!C43)</f>
        <v>2</v>
      </c>
      <c r="F43" s="51">
        <f t="shared" si="5"/>
        <v>0.08</v>
      </c>
      <c r="G43" s="107"/>
    </row>
    <row r="44" spans="1:7" ht="15" customHeight="1" x14ac:dyDescent="0.25">
      <c r="A44" s="104"/>
      <c r="B44" s="102" t="s">
        <v>423</v>
      </c>
      <c r="C44" s="101" t="s">
        <v>85</v>
      </c>
      <c r="D44" s="101"/>
      <c r="E44" s="50">
        <f>COUNTIFS('MATRIZ DE RIESGOS'!$A$13:$A$1048576,ANALISIS!$A$32,'MATRIZ DE RIESGOS'!$S$13:$S$1048576,ANALISIS!C44)</f>
        <v>5</v>
      </c>
      <c r="F44" s="51">
        <f>E44/$G$44</f>
        <v>0.2</v>
      </c>
      <c r="G44" s="107">
        <f>SUM(E44:E47)</f>
        <v>25</v>
      </c>
    </row>
    <row r="45" spans="1:7" x14ac:dyDescent="0.25">
      <c r="A45" s="104"/>
      <c r="B45" s="102"/>
      <c r="C45" s="101" t="s">
        <v>36</v>
      </c>
      <c r="D45" s="101"/>
      <c r="E45" s="50">
        <f>COUNTIFS('MATRIZ DE RIESGOS'!$A$13:$A$1048576,ANALISIS!$A$32,'MATRIZ DE RIESGOS'!$S$13:$S$1048576,ANALISIS!C45)</f>
        <v>16</v>
      </c>
      <c r="F45" s="51">
        <f t="shared" ref="F45:F47" si="6">E45/$G$44</f>
        <v>0.64</v>
      </c>
      <c r="G45" s="107"/>
    </row>
    <row r="46" spans="1:7" x14ac:dyDescent="0.25">
      <c r="A46" s="104"/>
      <c r="B46" s="102"/>
      <c r="C46" s="101" t="s">
        <v>91</v>
      </c>
      <c r="D46" s="101"/>
      <c r="E46" s="50">
        <f>COUNTIFS('MATRIZ DE RIESGOS'!$A$13:$A$1048576,ANALISIS!$A$32,'MATRIZ DE RIESGOS'!$S$13:$S$1048576,ANALISIS!C46)</f>
        <v>4</v>
      </c>
      <c r="F46" s="51">
        <f t="shared" si="6"/>
        <v>0.16</v>
      </c>
      <c r="G46" s="107"/>
    </row>
    <row r="47" spans="1:7" x14ac:dyDescent="0.25">
      <c r="A47" s="104"/>
      <c r="B47" s="102"/>
      <c r="C47" s="101" t="s">
        <v>431</v>
      </c>
      <c r="D47" s="101"/>
      <c r="E47" s="50">
        <f>COUNTIFS('MATRIZ DE RIESGOS'!$A$13:$A$1048576,ANALISIS!$A$32,'MATRIZ DE RIESGOS'!$S$13:$S$1048576,ANALISIS!C47)</f>
        <v>0</v>
      </c>
      <c r="F47" s="51">
        <f t="shared" si="6"/>
        <v>0</v>
      </c>
      <c r="G47" s="107"/>
    </row>
    <row r="48" spans="1:7" ht="15" customHeight="1" x14ac:dyDescent="0.25">
      <c r="A48" s="104"/>
      <c r="B48" s="102" t="s">
        <v>424</v>
      </c>
      <c r="C48" s="106" t="s">
        <v>229</v>
      </c>
      <c r="D48" s="106"/>
      <c r="E48" s="50">
        <f>COUNTIFS('MATRIZ DE RIESGOS'!$A$13:$A$1048576,ANALISIS!$A$32,'MATRIZ DE RIESGOS'!$P$13:$P$1048576,ANALISIS!C48)</f>
        <v>7</v>
      </c>
      <c r="F48" s="51">
        <f>E48/$G$48</f>
        <v>0.28000000000000003</v>
      </c>
      <c r="G48" s="107">
        <f>SUM(E48:E51)</f>
        <v>25</v>
      </c>
    </row>
    <row r="49" spans="1:11" x14ac:dyDescent="0.25">
      <c r="A49" s="104"/>
      <c r="B49" s="102"/>
      <c r="C49" s="106" t="s">
        <v>341</v>
      </c>
      <c r="D49" s="106"/>
      <c r="E49" s="50">
        <f>COUNTIFS('MATRIZ DE RIESGOS'!$A$13:$A$1048576,ANALISIS!$A$32,'MATRIZ DE RIESGOS'!$P$13:$P$1048576,ANALISIS!C49)</f>
        <v>3</v>
      </c>
      <c r="F49" s="51">
        <f t="shared" ref="F49:F51" si="7">E49/$G$48</f>
        <v>0.12</v>
      </c>
      <c r="G49" s="107"/>
    </row>
    <row r="50" spans="1:11" x14ac:dyDescent="0.25">
      <c r="A50" s="104"/>
      <c r="B50" s="102"/>
      <c r="C50" s="106" t="s">
        <v>231</v>
      </c>
      <c r="D50" s="106"/>
      <c r="E50" s="50">
        <f>COUNTIFS('MATRIZ DE RIESGOS'!$A$13:$A$1048576,ANALISIS!$A$32,'MATRIZ DE RIESGOS'!$P$13:$P$1048576,ANALISIS!C50)</f>
        <v>5</v>
      </c>
      <c r="F50" s="51">
        <f t="shared" si="7"/>
        <v>0.2</v>
      </c>
      <c r="G50" s="107"/>
    </row>
    <row r="51" spans="1:11" x14ac:dyDescent="0.25">
      <c r="A51" s="104"/>
      <c r="B51" s="102"/>
      <c r="C51" s="106" t="s">
        <v>230</v>
      </c>
      <c r="D51" s="106"/>
      <c r="E51" s="50">
        <f>COUNTIFS('MATRIZ DE RIESGOS'!$A$13:$A$1048576,ANALISIS!$A$32,'MATRIZ DE RIESGOS'!$P$13:$P$1048576,ANALISIS!C51)</f>
        <v>10</v>
      </c>
      <c r="F51" s="51">
        <f t="shared" si="7"/>
        <v>0.4</v>
      </c>
      <c r="G51" s="107"/>
    </row>
    <row r="52" spans="1:11" ht="15" customHeight="1" x14ac:dyDescent="0.25">
      <c r="A52" s="104"/>
      <c r="B52" s="102" t="s">
        <v>425</v>
      </c>
      <c r="C52" s="52">
        <v>10</v>
      </c>
      <c r="D52" s="53" t="s">
        <v>429</v>
      </c>
      <c r="E52" s="50">
        <f>COUNTIFS('MATRIZ DE RIESGOS'!$A$13:$A$1048576,ANALISIS!$A$32,'MATRIZ DE RIESGOS'!$Q$13:$Q$1048576,ANALISIS!C52)</f>
        <v>4</v>
      </c>
      <c r="F52" s="51">
        <f>E52/$G$52</f>
        <v>0.16</v>
      </c>
      <c r="G52" s="107">
        <f>SUM(E52:E55)</f>
        <v>25</v>
      </c>
    </row>
    <row r="53" spans="1:11" x14ac:dyDescent="0.25">
      <c r="A53" s="104"/>
      <c r="B53" s="102"/>
      <c r="C53" s="52">
        <v>25</v>
      </c>
      <c r="D53" s="53" t="s">
        <v>428</v>
      </c>
      <c r="E53" s="50">
        <f>COUNTIFS('MATRIZ DE RIESGOS'!$A$13:$A$1048576,ANALISIS!$A$32,'MATRIZ DE RIESGOS'!$Q$13:$Q$1048576,ANALISIS!C53)</f>
        <v>9</v>
      </c>
      <c r="F53" s="51">
        <f t="shared" ref="F53:F55" si="8">E53/$G$52</f>
        <v>0.36</v>
      </c>
      <c r="G53" s="107"/>
    </row>
    <row r="54" spans="1:11" x14ac:dyDescent="0.25">
      <c r="A54" s="104"/>
      <c r="B54" s="102"/>
      <c r="C54" s="52">
        <v>60</v>
      </c>
      <c r="D54" s="53" t="s">
        <v>427</v>
      </c>
      <c r="E54" s="50">
        <f>COUNTIFS('MATRIZ DE RIESGOS'!$A$13:$A$1048576,ANALISIS!$A$32,'MATRIZ DE RIESGOS'!$Q$13:$Q$1048576,ANALISIS!C54)</f>
        <v>8</v>
      </c>
      <c r="F54" s="51">
        <f t="shared" si="8"/>
        <v>0.32</v>
      </c>
      <c r="G54" s="107"/>
    </row>
    <row r="55" spans="1:11" x14ac:dyDescent="0.25">
      <c r="A55" s="104"/>
      <c r="B55" s="102"/>
      <c r="C55" s="52">
        <v>100</v>
      </c>
      <c r="D55" s="53" t="s">
        <v>426</v>
      </c>
      <c r="E55" s="50">
        <f>COUNTIFS('MATRIZ DE RIESGOS'!$A$13:$A$1048576,ANALISIS!$A$32,'MATRIZ DE RIESGOS'!$Q$13:$Q$1048576,ANALISIS!C55)</f>
        <v>4</v>
      </c>
      <c r="F55" s="51">
        <f t="shared" si="8"/>
        <v>0.16</v>
      </c>
      <c r="G55" s="107"/>
    </row>
    <row r="56" spans="1:11" ht="15" customHeight="1" x14ac:dyDescent="0.25">
      <c r="A56" s="104"/>
      <c r="B56" s="102" t="s">
        <v>430</v>
      </c>
      <c r="C56" s="106" t="s">
        <v>34</v>
      </c>
      <c r="D56" s="106"/>
      <c r="E56" s="50">
        <f>COUNTIFS('MATRIZ DE RIESGOS'!$A$13:$A$1048576,ANALISIS!$A$32,'MATRIZ DE RIESGOS'!$T$13:$T$1048576,ANALISIS!C56)</f>
        <v>4</v>
      </c>
      <c r="F56" s="51">
        <f>E56/$G$56</f>
        <v>0.16</v>
      </c>
      <c r="G56" s="107">
        <f>SUM(E56:E58)</f>
        <v>25</v>
      </c>
    </row>
    <row r="57" spans="1:11" x14ac:dyDescent="0.25">
      <c r="A57" s="104"/>
      <c r="B57" s="102"/>
      <c r="C57" s="106" t="s">
        <v>288</v>
      </c>
      <c r="D57" s="106"/>
      <c r="E57" s="50">
        <f>COUNTIFS('MATRIZ DE RIESGOS'!$A$13:$A$1048576,ANALISIS!$A$32,'MATRIZ DE RIESGOS'!$T$13:$T$1048576,ANALISIS!C57)</f>
        <v>5</v>
      </c>
      <c r="F57" s="51">
        <f t="shared" ref="F57:F58" si="9">E57/$G$56</f>
        <v>0.2</v>
      </c>
      <c r="G57" s="107"/>
    </row>
    <row r="58" spans="1:11" x14ac:dyDescent="0.25">
      <c r="A58" s="105"/>
      <c r="B58" s="102"/>
      <c r="C58" s="106" t="s">
        <v>279</v>
      </c>
      <c r="D58" s="106"/>
      <c r="E58" s="50">
        <f>COUNTIFS('MATRIZ DE RIESGOS'!$A$13:$A$1048576,ANALISIS!$A$32,'MATRIZ DE RIESGOS'!$T$13:$T$1048576,ANALISIS!C58)</f>
        <v>16</v>
      </c>
      <c r="F58" s="51">
        <f t="shared" si="9"/>
        <v>0.64</v>
      </c>
      <c r="G58" s="107"/>
    </row>
    <row r="59" spans="1:11" x14ac:dyDescent="0.25">
      <c r="A59" s="108" t="s">
        <v>438</v>
      </c>
      <c r="B59" s="108"/>
      <c r="C59" s="108"/>
      <c r="D59" s="108"/>
      <c r="E59" s="108"/>
      <c r="F59" s="108"/>
      <c r="G59" s="108"/>
    </row>
    <row r="60" spans="1:11" x14ac:dyDescent="0.25">
      <c r="A60" s="108" t="s">
        <v>421</v>
      </c>
      <c r="B60" s="108"/>
      <c r="C60" s="108" t="s">
        <v>439</v>
      </c>
      <c r="D60" s="108"/>
      <c r="E60" s="62" t="s">
        <v>433</v>
      </c>
      <c r="F60" s="62" t="s">
        <v>434</v>
      </c>
      <c r="G60" s="62" t="s">
        <v>435</v>
      </c>
      <c r="I60" s="108" t="s">
        <v>432</v>
      </c>
      <c r="J60" s="108"/>
      <c r="K60" s="54" t="s">
        <v>433</v>
      </c>
    </row>
    <row r="61" spans="1:11" ht="15" customHeight="1" x14ac:dyDescent="0.25">
      <c r="A61" s="102" t="s">
        <v>443</v>
      </c>
      <c r="B61" s="102" t="s">
        <v>440</v>
      </c>
      <c r="C61" s="101" t="s">
        <v>313</v>
      </c>
      <c r="D61" s="101"/>
      <c r="E61" s="50">
        <f>COUNTIFS('MATRIZ DE RIESGOS'!$H$13:$H$1048576,ANALISIS!C61)</f>
        <v>5</v>
      </c>
      <c r="F61" s="51">
        <f>E61/$G$61</f>
        <v>0.18518518518518517</v>
      </c>
      <c r="G61" s="107">
        <f>SUM(E61:E72)</f>
        <v>27</v>
      </c>
      <c r="I61" s="101" t="s">
        <v>313</v>
      </c>
      <c r="J61" s="101"/>
      <c r="K61" s="50">
        <v>5</v>
      </c>
    </row>
    <row r="62" spans="1:11" x14ac:dyDescent="0.25">
      <c r="A62" s="102"/>
      <c r="B62" s="102"/>
      <c r="C62" s="101" t="s">
        <v>284</v>
      </c>
      <c r="D62" s="101"/>
      <c r="E62" s="50">
        <f>COUNTIFS('MATRIZ DE RIESGOS'!$H$13:$H$1048576,ANALISIS!C62)</f>
        <v>4</v>
      </c>
      <c r="F62" s="51">
        <f t="shared" ref="F62:F72" si="10">E62/$G$61</f>
        <v>0.14814814814814814</v>
      </c>
      <c r="G62" s="107"/>
      <c r="I62" s="101" t="s">
        <v>284</v>
      </c>
      <c r="J62" s="101"/>
      <c r="K62" s="50">
        <v>4</v>
      </c>
    </row>
    <row r="63" spans="1:11" x14ac:dyDescent="0.25">
      <c r="A63" s="102"/>
      <c r="B63" s="102"/>
      <c r="C63" s="101" t="s">
        <v>254</v>
      </c>
      <c r="D63" s="101"/>
      <c r="E63" s="50">
        <f>COUNTIFS('MATRIZ DE RIESGOS'!$H$13:$H$1048576,ANALISIS!C63)</f>
        <v>1</v>
      </c>
      <c r="F63" s="51">
        <f t="shared" si="10"/>
        <v>3.7037037037037035E-2</v>
      </c>
      <c r="G63" s="107"/>
      <c r="I63" s="101" t="s">
        <v>0</v>
      </c>
      <c r="J63" s="101"/>
      <c r="K63" s="50">
        <v>12</v>
      </c>
    </row>
    <row r="64" spans="1:11" x14ac:dyDescent="0.25">
      <c r="A64" s="102"/>
      <c r="B64" s="102"/>
      <c r="C64" s="101" t="s">
        <v>291</v>
      </c>
      <c r="D64" s="101"/>
      <c r="E64" s="50">
        <f>COUNTIFS('MATRIZ DE RIESGOS'!$H$13:$H$1048576,ANALISIS!C64)</f>
        <v>3</v>
      </c>
      <c r="F64" s="51">
        <f t="shared" si="10"/>
        <v>0.1111111111111111</v>
      </c>
      <c r="G64" s="107"/>
      <c r="I64" s="101" t="s">
        <v>301</v>
      </c>
      <c r="J64" s="101"/>
      <c r="K64" s="50">
        <v>2</v>
      </c>
    </row>
    <row r="65" spans="1:11" x14ac:dyDescent="0.25">
      <c r="A65" s="102"/>
      <c r="B65" s="102"/>
      <c r="C65" s="101" t="s">
        <v>233</v>
      </c>
      <c r="D65" s="101"/>
      <c r="E65" s="50">
        <f>COUNTIFS('MATRIZ DE RIESGOS'!$H$13:$H$1048576,ANALISIS!C65)</f>
        <v>2</v>
      </c>
      <c r="F65" s="51">
        <f t="shared" si="10"/>
        <v>7.407407407407407E-2</v>
      </c>
      <c r="G65" s="107"/>
      <c r="I65" s="101" t="s">
        <v>39</v>
      </c>
      <c r="J65" s="101"/>
      <c r="K65" s="50">
        <v>2</v>
      </c>
    </row>
    <row r="66" spans="1:11" x14ac:dyDescent="0.25">
      <c r="A66" s="102"/>
      <c r="B66" s="102"/>
      <c r="C66" s="101" t="s">
        <v>282</v>
      </c>
      <c r="D66" s="101"/>
      <c r="E66" s="50">
        <f>COUNTIFS('MATRIZ DE RIESGOS'!$H$13:$H$1048576,ANALISIS!C66)</f>
        <v>1</v>
      </c>
      <c r="F66" s="51">
        <f t="shared" si="10"/>
        <v>3.7037037037037035E-2</v>
      </c>
      <c r="G66" s="107"/>
      <c r="I66" s="101" t="s">
        <v>299</v>
      </c>
      <c r="J66" s="101"/>
      <c r="K66" s="50">
        <v>2</v>
      </c>
    </row>
    <row r="67" spans="1:11" x14ac:dyDescent="0.25">
      <c r="A67" s="102"/>
      <c r="B67" s="102"/>
      <c r="C67" s="101" t="s">
        <v>308</v>
      </c>
      <c r="D67" s="101"/>
      <c r="E67" s="50">
        <f>COUNTIFS('MATRIZ DE RIESGOS'!$H$13:$H$1048576,ANALISIS!C67)</f>
        <v>3</v>
      </c>
      <c r="F67" s="51">
        <f t="shared" si="10"/>
        <v>0.1111111111111111</v>
      </c>
      <c r="G67" s="107"/>
    </row>
    <row r="68" spans="1:11" x14ac:dyDescent="0.25">
      <c r="A68" s="102"/>
      <c r="B68" s="102"/>
      <c r="C68" s="101" t="s">
        <v>298</v>
      </c>
      <c r="D68" s="101"/>
      <c r="E68" s="50">
        <f>COUNTIFS('MATRIZ DE RIESGOS'!$H$13:$H$1048576,ANALISIS!C68)</f>
        <v>1</v>
      </c>
      <c r="F68" s="51">
        <f t="shared" si="10"/>
        <v>3.7037037037037035E-2</v>
      </c>
      <c r="G68" s="107"/>
    </row>
    <row r="69" spans="1:11" x14ac:dyDescent="0.25">
      <c r="A69" s="102"/>
      <c r="B69" s="102"/>
      <c r="C69" s="101" t="s">
        <v>374</v>
      </c>
      <c r="D69" s="101"/>
      <c r="E69" s="50">
        <f>COUNTIFS('MATRIZ DE RIESGOS'!$H$13:$H$1048576,ANALISIS!C69)</f>
        <v>1</v>
      </c>
      <c r="F69" s="51">
        <f t="shared" si="10"/>
        <v>3.7037037037037035E-2</v>
      </c>
      <c r="G69" s="107"/>
    </row>
    <row r="70" spans="1:11" x14ac:dyDescent="0.25">
      <c r="A70" s="102"/>
      <c r="B70" s="102"/>
      <c r="C70" s="101" t="s">
        <v>301</v>
      </c>
      <c r="D70" s="101"/>
      <c r="E70" s="50">
        <f>COUNTIFS('MATRIZ DE RIESGOS'!$H$13:$H$1048576,ANALISIS!C70)</f>
        <v>2</v>
      </c>
      <c r="F70" s="51">
        <f t="shared" si="10"/>
        <v>7.407407407407407E-2</v>
      </c>
      <c r="G70" s="107"/>
    </row>
    <row r="71" spans="1:11" x14ac:dyDescent="0.25">
      <c r="A71" s="102"/>
      <c r="B71" s="102"/>
      <c r="C71" s="101" t="s">
        <v>39</v>
      </c>
      <c r="D71" s="101"/>
      <c r="E71" s="50">
        <f>COUNTIFS('MATRIZ DE RIESGOS'!$H$13:$H$1048576,ANALISIS!C71)</f>
        <v>2</v>
      </c>
      <c r="F71" s="51">
        <f t="shared" si="10"/>
        <v>7.407407407407407E-2</v>
      </c>
      <c r="G71" s="107"/>
    </row>
    <row r="72" spans="1:11" x14ac:dyDescent="0.25">
      <c r="A72" s="102"/>
      <c r="B72" s="102"/>
      <c r="C72" s="101" t="s">
        <v>299</v>
      </c>
      <c r="D72" s="101"/>
      <c r="E72" s="50">
        <f>COUNTIFS('MATRIZ DE RIESGOS'!$H$13:$H$1048576,ANALISIS!C72)</f>
        <v>2</v>
      </c>
      <c r="F72" s="51">
        <f t="shared" si="10"/>
        <v>7.407407407407407E-2</v>
      </c>
      <c r="G72" s="107"/>
    </row>
    <row r="73" spans="1:11" ht="15" customHeight="1" x14ac:dyDescent="0.25">
      <c r="A73" s="102"/>
      <c r="B73" s="102" t="s">
        <v>423</v>
      </c>
      <c r="C73" s="101" t="s">
        <v>85</v>
      </c>
      <c r="D73" s="101"/>
      <c r="E73" s="50">
        <f>COUNTIFS('MATRIZ DE RIESGOS'!$S$13:$S$1048576,ANALISIS!C73)</f>
        <v>5</v>
      </c>
      <c r="F73" s="51">
        <f>E73/$G$73</f>
        <v>0.18518518518518517</v>
      </c>
      <c r="G73" s="107">
        <f>SUM(E73:E76)</f>
        <v>27</v>
      </c>
    </row>
    <row r="74" spans="1:11" x14ac:dyDescent="0.25">
      <c r="A74" s="102"/>
      <c r="B74" s="102"/>
      <c r="C74" s="101" t="s">
        <v>36</v>
      </c>
      <c r="D74" s="101"/>
      <c r="E74" s="50">
        <f>COUNTIFS('MATRIZ DE RIESGOS'!$S$13:$S$1048576,ANALISIS!C74)</f>
        <v>17</v>
      </c>
      <c r="F74" s="51">
        <f t="shared" ref="F74:F76" si="11">E74/$G$73</f>
        <v>0.62962962962962965</v>
      </c>
      <c r="G74" s="107"/>
    </row>
    <row r="75" spans="1:11" x14ac:dyDescent="0.25">
      <c r="A75" s="102"/>
      <c r="B75" s="102"/>
      <c r="C75" s="101" t="s">
        <v>91</v>
      </c>
      <c r="D75" s="101"/>
      <c r="E75" s="50">
        <f>COUNTIFS('MATRIZ DE RIESGOS'!$S$13:$S$1048576,ANALISIS!C75)</f>
        <v>5</v>
      </c>
      <c r="F75" s="51">
        <f t="shared" si="11"/>
        <v>0.18518518518518517</v>
      </c>
      <c r="G75" s="107"/>
    </row>
    <row r="76" spans="1:11" x14ac:dyDescent="0.25">
      <c r="A76" s="102"/>
      <c r="B76" s="102"/>
      <c r="C76" s="101" t="s">
        <v>431</v>
      </c>
      <c r="D76" s="101"/>
      <c r="E76" s="50">
        <f>COUNTIFS('MATRIZ DE RIESGOS'!$S$13:$S$1048576,ANALISIS!C76)</f>
        <v>0</v>
      </c>
      <c r="F76" s="51">
        <f t="shared" si="11"/>
        <v>0</v>
      </c>
      <c r="G76" s="107"/>
    </row>
    <row r="77" spans="1:11" ht="15" customHeight="1" x14ac:dyDescent="0.25">
      <c r="A77" s="102"/>
      <c r="B77" s="102" t="s">
        <v>424</v>
      </c>
      <c r="C77" s="106" t="s">
        <v>229</v>
      </c>
      <c r="D77" s="106"/>
      <c r="E77" s="50">
        <f>COUNTIFS('MATRIZ DE RIESGOS'!$P$13:$P$1048576,ANALISIS!C77)</f>
        <v>8</v>
      </c>
      <c r="F77" s="51">
        <f>E77/$G$77</f>
        <v>0.29629629629629628</v>
      </c>
      <c r="G77" s="107">
        <f>SUM(E77:E80)</f>
        <v>27</v>
      </c>
    </row>
    <row r="78" spans="1:11" x14ac:dyDescent="0.25">
      <c r="A78" s="102"/>
      <c r="B78" s="102"/>
      <c r="C78" s="106" t="s">
        <v>341</v>
      </c>
      <c r="D78" s="106"/>
      <c r="E78" s="50">
        <f>COUNTIFS('MATRIZ DE RIESGOS'!$P$13:$P$1048576,ANALISIS!C78)</f>
        <v>3</v>
      </c>
      <c r="F78" s="51">
        <f t="shared" ref="F78:F80" si="12">E78/$G$77</f>
        <v>0.1111111111111111</v>
      </c>
      <c r="G78" s="107"/>
    </row>
    <row r="79" spans="1:11" x14ac:dyDescent="0.25">
      <c r="A79" s="102"/>
      <c r="B79" s="102"/>
      <c r="C79" s="106" t="s">
        <v>231</v>
      </c>
      <c r="D79" s="106"/>
      <c r="E79" s="50">
        <f>COUNTIFS('MATRIZ DE RIESGOS'!$P$13:$P$1048576,ANALISIS!C79)</f>
        <v>5</v>
      </c>
      <c r="F79" s="51">
        <f t="shared" si="12"/>
        <v>0.18518518518518517</v>
      </c>
      <c r="G79" s="107"/>
    </row>
    <row r="80" spans="1:11" x14ac:dyDescent="0.25">
      <c r="A80" s="102"/>
      <c r="B80" s="102"/>
      <c r="C80" s="106" t="s">
        <v>230</v>
      </c>
      <c r="D80" s="106"/>
      <c r="E80" s="50">
        <f>COUNTIFS('MATRIZ DE RIESGOS'!$P$13:$P$1048576,ANALISIS!C80)</f>
        <v>11</v>
      </c>
      <c r="F80" s="51">
        <f t="shared" si="12"/>
        <v>0.40740740740740738</v>
      </c>
      <c r="G80" s="107"/>
    </row>
    <row r="81" spans="1:7" ht="15" customHeight="1" x14ac:dyDescent="0.25">
      <c r="A81" s="102"/>
      <c r="B81" s="102" t="s">
        <v>425</v>
      </c>
      <c r="C81" s="52">
        <v>10</v>
      </c>
      <c r="D81" s="53" t="s">
        <v>429</v>
      </c>
      <c r="E81" s="50">
        <f>COUNTIFS('MATRIZ DE RIESGOS'!$Q$13:$Q$1048576,ANALISIS!C81)</f>
        <v>5</v>
      </c>
      <c r="F81" s="51">
        <f t="shared" ref="F81" si="13">E81/$G$81</f>
        <v>0.18518518518518517</v>
      </c>
      <c r="G81" s="107">
        <f>SUM(E81:E84)</f>
        <v>27</v>
      </c>
    </row>
    <row r="82" spans="1:7" x14ac:dyDescent="0.25">
      <c r="A82" s="102"/>
      <c r="B82" s="102"/>
      <c r="C82" s="52">
        <v>25</v>
      </c>
      <c r="D82" s="53" t="s">
        <v>428</v>
      </c>
      <c r="E82" s="50">
        <f>COUNTIFS('MATRIZ DE RIESGOS'!$Q$13:$Q$1048576,ANALISIS!C82)</f>
        <v>10</v>
      </c>
      <c r="F82" s="51">
        <f>E82/$G$81</f>
        <v>0.37037037037037035</v>
      </c>
      <c r="G82" s="107"/>
    </row>
    <row r="83" spans="1:7" x14ac:dyDescent="0.25">
      <c r="A83" s="102"/>
      <c r="B83" s="102"/>
      <c r="C83" s="52">
        <v>60</v>
      </c>
      <c r="D83" s="53" t="s">
        <v>427</v>
      </c>
      <c r="E83" s="50">
        <f>COUNTIFS('MATRIZ DE RIESGOS'!$Q$13:$Q$1048576,ANALISIS!C83)</f>
        <v>8</v>
      </c>
      <c r="F83" s="51">
        <f t="shared" ref="F83:F84" si="14">E83/$G$81</f>
        <v>0.29629629629629628</v>
      </c>
      <c r="G83" s="107"/>
    </row>
    <row r="84" spans="1:7" x14ac:dyDescent="0.25">
      <c r="A84" s="102"/>
      <c r="B84" s="102"/>
      <c r="C84" s="52">
        <v>100</v>
      </c>
      <c r="D84" s="53" t="s">
        <v>426</v>
      </c>
      <c r="E84" s="50">
        <f>COUNTIFS('MATRIZ DE RIESGOS'!$Q$13:$Q$1048576,ANALISIS!C84)</f>
        <v>4</v>
      </c>
      <c r="F84" s="51">
        <f t="shared" si="14"/>
        <v>0.14814814814814814</v>
      </c>
      <c r="G84" s="107"/>
    </row>
    <row r="85" spans="1:7" ht="15" customHeight="1" x14ac:dyDescent="0.25">
      <c r="A85" s="102"/>
      <c r="B85" s="102" t="s">
        <v>430</v>
      </c>
      <c r="C85" s="106" t="s">
        <v>34</v>
      </c>
      <c r="D85" s="106"/>
      <c r="E85" s="50">
        <f>COUNTIFS('MATRIZ DE RIESGOS'!$T$13:$T$1048576,ANALISIS!C85)</f>
        <v>5</v>
      </c>
      <c r="F85" s="51">
        <f>E85/$G$85</f>
        <v>0.18518518518518517</v>
      </c>
      <c r="G85" s="107">
        <f>SUM(E85:E87)</f>
        <v>27</v>
      </c>
    </row>
    <row r="86" spans="1:7" x14ac:dyDescent="0.25">
      <c r="A86" s="102"/>
      <c r="B86" s="102"/>
      <c r="C86" s="106" t="s">
        <v>288</v>
      </c>
      <c r="D86" s="106"/>
      <c r="E86" s="50">
        <f>COUNTIFS('MATRIZ DE RIESGOS'!$T$13:$T$1048576,ANALISIS!C86)</f>
        <v>5</v>
      </c>
      <c r="F86" s="51">
        <f t="shared" ref="F86:F87" si="15">E86/$G$85</f>
        <v>0.18518518518518517</v>
      </c>
      <c r="G86" s="107"/>
    </row>
    <row r="87" spans="1:7" x14ac:dyDescent="0.25">
      <c r="A87" s="102"/>
      <c r="B87" s="102"/>
      <c r="C87" s="106" t="s">
        <v>279</v>
      </c>
      <c r="D87" s="106"/>
      <c r="E87" s="50">
        <f>COUNTIFS('MATRIZ DE RIESGOS'!$T$13:$T$1048576,ANALISIS!C87)</f>
        <v>17</v>
      </c>
      <c r="F87" s="51">
        <f t="shared" si="15"/>
        <v>0.62962962962962965</v>
      </c>
      <c r="G87" s="107"/>
    </row>
  </sheetData>
  <sortState ref="C27:C29">
    <sortCondition ref="C27"/>
  </sortState>
  <mergeCells count="118">
    <mergeCell ref="I66:J66"/>
    <mergeCell ref="I64:J64"/>
    <mergeCell ref="I65:J65"/>
    <mergeCell ref="I60:J60"/>
    <mergeCell ref="I61:J61"/>
    <mergeCell ref="I62:J62"/>
    <mergeCell ref="I63:J63"/>
    <mergeCell ref="B81:B84"/>
    <mergeCell ref="G81:G84"/>
    <mergeCell ref="C71:D71"/>
    <mergeCell ref="C72:D72"/>
    <mergeCell ref="B73:B76"/>
    <mergeCell ref="C73:D73"/>
    <mergeCell ref="G73:G76"/>
    <mergeCell ref="C74:D74"/>
    <mergeCell ref="C75:D75"/>
    <mergeCell ref="C76:D76"/>
    <mergeCell ref="C65:D65"/>
    <mergeCell ref="C66:D66"/>
    <mergeCell ref="C67:D67"/>
    <mergeCell ref="C68:D68"/>
    <mergeCell ref="C69:D69"/>
    <mergeCell ref="C70:D70"/>
    <mergeCell ref="A59:G59"/>
    <mergeCell ref="A60:B60"/>
    <mergeCell ref="C60:D60"/>
    <mergeCell ref="A61:A87"/>
    <mergeCell ref="B61:B72"/>
    <mergeCell ref="C61:D61"/>
    <mergeCell ref="G61:G72"/>
    <mergeCell ref="C62:D62"/>
    <mergeCell ref="C63:D63"/>
    <mergeCell ref="C64:D64"/>
    <mergeCell ref="B85:B87"/>
    <mergeCell ref="C85:D85"/>
    <mergeCell ref="G85:G87"/>
    <mergeCell ref="C86:D86"/>
    <mergeCell ref="C87:D87"/>
    <mergeCell ref="B77:B80"/>
    <mergeCell ref="C77:D77"/>
    <mergeCell ref="G77:G80"/>
    <mergeCell ref="C78:D78"/>
    <mergeCell ref="C79:D79"/>
    <mergeCell ref="C80:D80"/>
    <mergeCell ref="G44:G47"/>
    <mergeCell ref="G48:G51"/>
    <mergeCell ref="G52:G55"/>
    <mergeCell ref="G56:G58"/>
    <mergeCell ref="A1:G1"/>
    <mergeCell ref="A30:G30"/>
    <mergeCell ref="A31:B31"/>
    <mergeCell ref="C31:D31"/>
    <mergeCell ref="G3:G14"/>
    <mergeCell ref="G15:G18"/>
    <mergeCell ref="G19:G22"/>
    <mergeCell ref="G23:G26"/>
    <mergeCell ref="G27:G29"/>
    <mergeCell ref="G32:G43"/>
    <mergeCell ref="B56:B58"/>
    <mergeCell ref="C56:D56"/>
    <mergeCell ref="C57:D57"/>
    <mergeCell ref="C58:D58"/>
    <mergeCell ref="A2:B2"/>
    <mergeCell ref="C2:D2"/>
    <mergeCell ref="B48:B51"/>
    <mergeCell ref="C48:D48"/>
    <mergeCell ref="C49:D49"/>
    <mergeCell ref="C50:D50"/>
    <mergeCell ref="C51:D51"/>
    <mergeCell ref="B52:B55"/>
    <mergeCell ref="C39:D39"/>
    <mergeCell ref="C40:D40"/>
    <mergeCell ref="C41:D41"/>
    <mergeCell ref="C42:D42"/>
    <mergeCell ref="C43:D43"/>
    <mergeCell ref="B44:B47"/>
    <mergeCell ref="C44:D44"/>
    <mergeCell ref="C45:D45"/>
    <mergeCell ref="C46:D46"/>
    <mergeCell ref="C47:D47"/>
    <mergeCell ref="A3:A29"/>
    <mergeCell ref="A32:A58"/>
    <mergeCell ref="B32:B43"/>
    <mergeCell ref="C32:D32"/>
    <mergeCell ref="C33:D33"/>
    <mergeCell ref="C34:D34"/>
    <mergeCell ref="C35:D35"/>
    <mergeCell ref="C36:D36"/>
    <mergeCell ref="C37:D37"/>
    <mergeCell ref="C38:D38"/>
    <mergeCell ref="C21:D21"/>
    <mergeCell ref="C22:D22"/>
    <mergeCell ref="C18:D18"/>
    <mergeCell ref="B15:B18"/>
    <mergeCell ref="B27:B29"/>
    <mergeCell ref="C27:D27"/>
    <mergeCell ref="C28:D28"/>
    <mergeCell ref="C29:D29"/>
    <mergeCell ref="C14:D14"/>
    <mergeCell ref="C15:D15"/>
    <mergeCell ref="C16:D16"/>
    <mergeCell ref="C17:D17"/>
    <mergeCell ref="C19:D19"/>
    <mergeCell ref="C20:D20"/>
    <mergeCell ref="C8:D8"/>
    <mergeCell ref="C9:D9"/>
    <mergeCell ref="C10:D10"/>
    <mergeCell ref="C11:D11"/>
    <mergeCell ref="C12:D12"/>
    <mergeCell ref="C13:D13"/>
    <mergeCell ref="B3:B14"/>
    <mergeCell ref="B19:B22"/>
    <mergeCell ref="B23:B26"/>
    <mergeCell ref="C3:D3"/>
    <mergeCell ref="C4:D4"/>
    <mergeCell ref="C5:D5"/>
    <mergeCell ref="C6:D6"/>
    <mergeCell ref="C7:D7"/>
  </mergeCells>
  <conditionalFormatting sqref="F32:F58">
    <cfRule type="dataBar" priority="5">
      <dataBar>
        <cfvo type="min"/>
        <cfvo type="max"/>
        <color rgb="FF638EC6"/>
      </dataBar>
      <extLst>
        <ext xmlns:x14="http://schemas.microsoft.com/office/spreadsheetml/2009/9/main" uri="{B025F937-C7B1-47D3-B67F-A62EFF666E3E}">
          <x14:id>{F7BEDDF6-F2A8-4C67-B7D4-367228E9D5E6}</x14:id>
        </ext>
      </extLst>
    </cfRule>
  </conditionalFormatting>
  <conditionalFormatting sqref="F32:F58">
    <cfRule type="dataBar" priority="4">
      <dataBar>
        <cfvo type="min"/>
        <cfvo type="max"/>
        <color rgb="FF638EC6"/>
      </dataBar>
      <extLst>
        <ext xmlns:x14="http://schemas.microsoft.com/office/spreadsheetml/2009/9/main" uri="{B025F937-C7B1-47D3-B67F-A62EFF666E3E}">
          <x14:id>{2CAE1EA3-E0F7-4B5D-AD3F-6D1FF0648F5C}</x14:id>
        </ext>
      </extLst>
    </cfRule>
  </conditionalFormatting>
  <conditionalFormatting sqref="F61:F87">
    <cfRule type="dataBar" priority="3">
      <dataBar>
        <cfvo type="min"/>
        <cfvo type="max"/>
        <color rgb="FF638EC6"/>
      </dataBar>
      <extLst>
        <ext xmlns:x14="http://schemas.microsoft.com/office/spreadsheetml/2009/9/main" uri="{B025F937-C7B1-47D3-B67F-A62EFF666E3E}">
          <x14:id>{86F4E627-F35F-4879-9029-B9A3AA8F0C58}</x14:id>
        </ext>
      </extLst>
    </cfRule>
  </conditionalFormatting>
  <conditionalFormatting sqref="F61:F87">
    <cfRule type="dataBar" priority="2">
      <dataBar>
        <cfvo type="min"/>
        <cfvo type="max"/>
        <color rgb="FF638EC6"/>
      </dataBar>
      <extLst>
        <ext xmlns:x14="http://schemas.microsoft.com/office/spreadsheetml/2009/9/main" uri="{B025F937-C7B1-47D3-B67F-A62EFF666E3E}">
          <x14:id>{4399168B-8FE1-48BA-899C-482F58846619}</x14:id>
        </ext>
      </extLst>
    </cfRule>
  </conditionalFormatting>
  <conditionalFormatting sqref="F3:F29">
    <cfRule type="dataBar" priority="1">
      <dataBar>
        <cfvo type="min"/>
        <cfvo type="max"/>
        <color rgb="FF638EC6"/>
      </dataBar>
      <extLst>
        <ext xmlns:x14="http://schemas.microsoft.com/office/spreadsheetml/2009/9/main" uri="{B025F937-C7B1-47D3-B67F-A62EFF666E3E}">
          <x14:id>{612823B5-E207-4817-A0D7-A5391FFE491B}</x14:id>
        </ext>
      </extLst>
    </cfRule>
  </conditionalFormatting>
  <pageMargins left="0.7" right="0.7" top="0.75" bottom="0.75" header="0.3" footer="0.3"/>
  <ignoredErrors>
    <ignoredError sqref="F3" evalError="1"/>
  </ignoredErrors>
  <drawing r:id="rId1"/>
  <extLst>
    <ext xmlns:x14="http://schemas.microsoft.com/office/spreadsheetml/2009/9/main" uri="{78C0D931-6437-407d-A8EE-F0AAD7539E65}">
      <x14:conditionalFormattings>
        <x14:conditionalFormatting xmlns:xm="http://schemas.microsoft.com/office/excel/2006/main">
          <x14:cfRule type="dataBar" id="{F7BEDDF6-F2A8-4C67-B7D4-367228E9D5E6}">
            <x14:dataBar minLength="0" maxLength="100" border="1" negativeBarBorderColorSameAsPositive="0">
              <x14:cfvo type="autoMin"/>
              <x14:cfvo type="autoMax"/>
              <x14:borderColor rgb="FF638EC6"/>
              <x14:negativeFillColor rgb="FFFF0000"/>
              <x14:negativeBorderColor rgb="FFFF0000"/>
              <x14:axisColor rgb="FF000000"/>
            </x14:dataBar>
          </x14:cfRule>
          <xm:sqref>F32:F58</xm:sqref>
        </x14:conditionalFormatting>
        <x14:conditionalFormatting xmlns:xm="http://schemas.microsoft.com/office/excel/2006/main">
          <x14:cfRule type="dataBar" id="{2CAE1EA3-E0F7-4B5D-AD3F-6D1FF0648F5C}">
            <x14:dataBar minLength="0" maxLength="100" border="1" negativeBarBorderColorSameAsPositive="0">
              <x14:cfvo type="autoMin"/>
              <x14:cfvo type="autoMax"/>
              <x14:borderColor rgb="FF638EC6"/>
              <x14:negativeFillColor rgb="FFFF0000"/>
              <x14:negativeBorderColor rgb="FFFF0000"/>
              <x14:axisColor rgb="FF000000"/>
            </x14:dataBar>
          </x14:cfRule>
          <xm:sqref>F32:F58</xm:sqref>
        </x14:conditionalFormatting>
        <x14:conditionalFormatting xmlns:xm="http://schemas.microsoft.com/office/excel/2006/main">
          <x14:cfRule type="dataBar" id="{86F4E627-F35F-4879-9029-B9A3AA8F0C58}">
            <x14:dataBar minLength="0" maxLength="100" border="1" negativeBarBorderColorSameAsPositive="0">
              <x14:cfvo type="autoMin"/>
              <x14:cfvo type="autoMax"/>
              <x14:borderColor rgb="FF638EC6"/>
              <x14:negativeFillColor rgb="FFFF0000"/>
              <x14:negativeBorderColor rgb="FFFF0000"/>
              <x14:axisColor rgb="FF000000"/>
            </x14:dataBar>
          </x14:cfRule>
          <xm:sqref>F61:F87</xm:sqref>
        </x14:conditionalFormatting>
        <x14:conditionalFormatting xmlns:xm="http://schemas.microsoft.com/office/excel/2006/main">
          <x14:cfRule type="dataBar" id="{4399168B-8FE1-48BA-899C-482F58846619}">
            <x14:dataBar minLength="0" maxLength="100" border="1" negativeBarBorderColorSameAsPositive="0">
              <x14:cfvo type="autoMin"/>
              <x14:cfvo type="autoMax"/>
              <x14:borderColor rgb="FF638EC6"/>
              <x14:negativeFillColor rgb="FFFF0000"/>
              <x14:negativeBorderColor rgb="FFFF0000"/>
              <x14:axisColor rgb="FF000000"/>
            </x14:dataBar>
          </x14:cfRule>
          <xm:sqref>F61:F87</xm:sqref>
        </x14:conditionalFormatting>
        <x14:conditionalFormatting xmlns:xm="http://schemas.microsoft.com/office/excel/2006/main">
          <x14:cfRule type="dataBar" id="{612823B5-E207-4817-A0D7-A5391FFE491B}">
            <x14:dataBar minLength="0" maxLength="100" border="1" negativeBarBorderColorSameAsPositive="0">
              <x14:cfvo type="autoMin"/>
              <x14:cfvo type="autoMax"/>
              <x14:borderColor rgb="FF638EC6"/>
              <x14:negativeFillColor rgb="FFFF0000"/>
              <x14:negativeBorderColor rgb="FFFF0000"/>
              <x14:axisColor rgb="FF000000"/>
            </x14:dataBar>
          </x14:cfRule>
          <xm:sqref>F3:F29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B1" sqref="B1:G22"/>
    </sheetView>
  </sheetViews>
  <sheetFormatPr baseColWidth="10" defaultRowHeight="15" x14ac:dyDescent="0.25"/>
  <cols>
    <col min="1" max="1" width="13" customWidth="1"/>
    <col min="2" max="2" width="26.42578125" bestFit="1" customWidth="1"/>
    <col min="3" max="3" width="4.140625" customWidth="1"/>
    <col min="4" max="4" width="33.28515625" customWidth="1"/>
    <col min="5" max="5" width="12.7109375" customWidth="1"/>
    <col min="6" max="6" width="17.42578125" customWidth="1"/>
    <col min="7" max="7" width="7.140625" bestFit="1" customWidth="1"/>
  </cols>
  <sheetData>
    <row r="1" spans="1:7" x14ac:dyDescent="0.25">
      <c r="A1" s="56" t="s">
        <v>421</v>
      </c>
      <c r="B1" s="57" t="s">
        <v>437</v>
      </c>
      <c r="C1" s="113" t="s">
        <v>432</v>
      </c>
      <c r="D1" s="113"/>
      <c r="E1" s="57" t="s">
        <v>433</v>
      </c>
      <c r="F1" s="57" t="s">
        <v>434</v>
      </c>
      <c r="G1" s="57" t="s">
        <v>435</v>
      </c>
    </row>
    <row r="2" spans="1:7" x14ac:dyDescent="0.25">
      <c r="A2" s="102" t="s">
        <v>436</v>
      </c>
      <c r="B2" s="111" t="s">
        <v>422</v>
      </c>
      <c r="C2" s="112" t="s">
        <v>313</v>
      </c>
      <c r="D2" s="112"/>
      <c r="E2" s="58">
        <v>5</v>
      </c>
      <c r="F2" s="59">
        <f>E2/$G$2</f>
        <v>0.18518518518518517</v>
      </c>
      <c r="G2" s="109">
        <f>SUM(E2:E7)</f>
        <v>27</v>
      </c>
    </row>
    <row r="3" spans="1:7" x14ac:dyDescent="0.25">
      <c r="A3" s="102"/>
      <c r="B3" s="111"/>
      <c r="C3" s="112" t="s">
        <v>284</v>
      </c>
      <c r="D3" s="112"/>
      <c r="E3" s="58">
        <v>4</v>
      </c>
      <c r="F3" s="59">
        <f t="shared" ref="F3:F22" si="0">E3/$G$2</f>
        <v>0.14814814814814814</v>
      </c>
      <c r="G3" s="109"/>
    </row>
    <row r="4" spans="1:7" x14ac:dyDescent="0.25">
      <c r="A4" s="102"/>
      <c r="B4" s="111"/>
      <c r="C4" s="112" t="s">
        <v>0</v>
      </c>
      <c r="D4" s="112"/>
      <c r="E4" s="58">
        <v>12</v>
      </c>
      <c r="F4" s="59">
        <f t="shared" si="0"/>
        <v>0.44444444444444442</v>
      </c>
      <c r="G4" s="109"/>
    </row>
    <row r="5" spans="1:7" x14ac:dyDescent="0.25">
      <c r="A5" s="102"/>
      <c r="B5" s="111"/>
      <c r="C5" s="112" t="s">
        <v>301</v>
      </c>
      <c r="D5" s="112"/>
      <c r="E5" s="58">
        <v>2</v>
      </c>
      <c r="F5" s="59">
        <f t="shared" si="0"/>
        <v>7.407407407407407E-2</v>
      </c>
      <c r="G5" s="109"/>
    </row>
    <row r="6" spans="1:7" x14ac:dyDescent="0.25">
      <c r="A6" s="102"/>
      <c r="B6" s="111"/>
      <c r="C6" s="112" t="s">
        <v>39</v>
      </c>
      <c r="D6" s="112"/>
      <c r="E6" s="58">
        <v>2</v>
      </c>
      <c r="F6" s="59">
        <f t="shared" si="0"/>
        <v>7.407407407407407E-2</v>
      </c>
      <c r="G6" s="109"/>
    </row>
    <row r="7" spans="1:7" x14ac:dyDescent="0.25">
      <c r="A7" s="102"/>
      <c r="B7" s="111"/>
      <c r="C7" s="112" t="s">
        <v>299</v>
      </c>
      <c r="D7" s="112"/>
      <c r="E7" s="58">
        <v>2</v>
      </c>
      <c r="F7" s="59">
        <f t="shared" si="0"/>
        <v>7.407407407407407E-2</v>
      </c>
      <c r="G7" s="109"/>
    </row>
    <row r="8" spans="1:7" x14ac:dyDescent="0.25">
      <c r="A8" s="102"/>
      <c r="B8" s="111" t="s">
        <v>423</v>
      </c>
      <c r="C8" s="112" t="s">
        <v>85</v>
      </c>
      <c r="D8" s="112"/>
      <c r="E8" s="58">
        <v>5</v>
      </c>
      <c r="F8" s="59">
        <f t="shared" si="0"/>
        <v>0.18518518518518517</v>
      </c>
      <c r="G8" s="109">
        <f>SUM(E8:E11)</f>
        <v>27</v>
      </c>
    </row>
    <row r="9" spans="1:7" x14ac:dyDescent="0.25">
      <c r="A9" s="102"/>
      <c r="B9" s="111"/>
      <c r="C9" s="112" t="s">
        <v>36</v>
      </c>
      <c r="D9" s="112"/>
      <c r="E9" s="58">
        <v>17</v>
      </c>
      <c r="F9" s="59">
        <f t="shared" si="0"/>
        <v>0.62962962962962965</v>
      </c>
      <c r="G9" s="109"/>
    </row>
    <row r="10" spans="1:7" x14ac:dyDescent="0.25">
      <c r="A10" s="102"/>
      <c r="B10" s="111"/>
      <c r="C10" s="112" t="s">
        <v>91</v>
      </c>
      <c r="D10" s="112"/>
      <c r="E10" s="58">
        <v>5</v>
      </c>
      <c r="F10" s="59">
        <f t="shared" si="0"/>
        <v>0.18518518518518517</v>
      </c>
      <c r="G10" s="109"/>
    </row>
    <row r="11" spans="1:7" x14ac:dyDescent="0.25">
      <c r="A11" s="102"/>
      <c r="B11" s="111"/>
      <c r="C11" s="112" t="s">
        <v>431</v>
      </c>
      <c r="D11" s="112"/>
      <c r="E11" s="58">
        <v>0</v>
      </c>
      <c r="F11" s="59">
        <f t="shared" si="0"/>
        <v>0</v>
      </c>
      <c r="G11" s="109"/>
    </row>
    <row r="12" spans="1:7" x14ac:dyDescent="0.25">
      <c r="A12" s="102"/>
      <c r="B12" s="111" t="s">
        <v>424</v>
      </c>
      <c r="C12" s="110" t="s">
        <v>229</v>
      </c>
      <c r="D12" s="110"/>
      <c r="E12" s="58">
        <v>8</v>
      </c>
      <c r="F12" s="59">
        <f t="shared" si="0"/>
        <v>0.29629629629629628</v>
      </c>
      <c r="G12" s="109">
        <f>SUM(E12:E15)</f>
        <v>27</v>
      </c>
    </row>
    <row r="13" spans="1:7" x14ac:dyDescent="0.25">
      <c r="A13" s="102"/>
      <c r="B13" s="111"/>
      <c r="C13" s="110" t="s">
        <v>341</v>
      </c>
      <c r="D13" s="110"/>
      <c r="E13" s="58">
        <v>3</v>
      </c>
      <c r="F13" s="59">
        <f t="shared" si="0"/>
        <v>0.1111111111111111</v>
      </c>
      <c r="G13" s="109"/>
    </row>
    <row r="14" spans="1:7" x14ac:dyDescent="0.25">
      <c r="A14" s="102"/>
      <c r="B14" s="111"/>
      <c r="C14" s="110" t="s">
        <v>231</v>
      </c>
      <c r="D14" s="110"/>
      <c r="E14" s="58">
        <v>5</v>
      </c>
      <c r="F14" s="59">
        <f t="shared" si="0"/>
        <v>0.18518518518518517</v>
      </c>
      <c r="G14" s="109"/>
    </row>
    <row r="15" spans="1:7" x14ac:dyDescent="0.25">
      <c r="A15" s="102"/>
      <c r="B15" s="111"/>
      <c r="C15" s="110" t="s">
        <v>230</v>
      </c>
      <c r="D15" s="110"/>
      <c r="E15" s="58">
        <v>11</v>
      </c>
      <c r="F15" s="59">
        <f t="shared" si="0"/>
        <v>0.40740740740740738</v>
      </c>
      <c r="G15" s="109"/>
    </row>
    <row r="16" spans="1:7" x14ac:dyDescent="0.25">
      <c r="A16" s="102"/>
      <c r="B16" s="111" t="s">
        <v>425</v>
      </c>
      <c r="C16" s="60">
        <v>10</v>
      </c>
      <c r="D16" s="61" t="s">
        <v>429</v>
      </c>
      <c r="E16" s="58">
        <v>5</v>
      </c>
      <c r="F16" s="59">
        <f t="shared" si="0"/>
        <v>0.18518518518518517</v>
      </c>
      <c r="G16" s="109">
        <f>SUM(E16:E19)</f>
        <v>27</v>
      </c>
    </row>
    <row r="17" spans="1:7" x14ac:dyDescent="0.25">
      <c r="A17" s="102"/>
      <c r="B17" s="111"/>
      <c r="C17" s="60">
        <v>25</v>
      </c>
      <c r="D17" s="61" t="s">
        <v>428</v>
      </c>
      <c r="E17" s="58">
        <v>10</v>
      </c>
      <c r="F17" s="59">
        <f t="shared" si="0"/>
        <v>0.37037037037037035</v>
      </c>
      <c r="G17" s="109"/>
    </row>
    <row r="18" spans="1:7" x14ac:dyDescent="0.25">
      <c r="A18" s="102"/>
      <c r="B18" s="111"/>
      <c r="C18" s="60">
        <v>60</v>
      </c>
      <c r="D18" s="61" t="s">
        <v>427</v>
      </c>
      <c r="E18" s="58">
        <v>8</v>
      </c>
      <c r="F18" s="59">
        <f t="shared" si="0"/>
        <v>0.29629629629629628</v>
      </c>
      <c r="G18" s="109"/>
    </row>
    <row r="19" spans="1:7" x14ac:dyDescent="0.25">
      <c r="A19" s="102"/>
      <c r="B19" s="111"/>
      <c r="C19" s="60">
        <v>100</v>
      </c>
      <c r="D19" s="61" t="s">
        <v>426</v>
      </c>
      <c r="E19" s="58">
        <v>4</v>
      </c>
      <c r="F19" s="59">
        <f t="shared" si="0"/>
        <v>0.14814814814814814</v>
      </c>
      <c r="G19" s="109"/>
    </row>
    <row r="20" spans="1:7" x14ac:dyDescent="0.25">
      <c r="A20" s="102"/>
      <c r="B20" s="111" t="s">
        <v>430</v>
      </c>
      <c r="C20" s="110" t="s">
        <v>34</v>
      </c>
      <c r="D20" s="110"/>
      <c r="E20" s="58">
        <v>5</v>
      </c>
      <c r="F20" s="59">
        <f t="shared" si="0"/>
        <v>0.18518518518518517</v>
      </c>
      <c r="G20" s="109">
        <f>SUM(E20:E22)</f>
        <v>27</v>
      </c>
    </row>
    <row r="21" spans="1:7" x14ac:dyDescent="0.25">
      <c r="A21" s="102"/>
      <c r="B21" s="111"/>
      <c r="C21" s="110" t="s">
        <v>288</v>
      </c>
      <c r="D21" s="110"/>
      <c r="E21" s="58">
        <v>5</v>
      </c>
      <c r="F21" s="59">
        <f t="shared" si="0"/>
        <v>0.18518518518518517</v>
      </c>
      <c r="G21" s="109"/>
    </row>
    <row r="22" spans="1:7" x14ac:dyDescent="0.25">
      <c r="A22" s="102"/>
      <c r="B22" s="111"/>
      <c r="C22" s="110" t="s">
        <v>279</v>
      </c>
      <c r="D22" s="110"/>
      <c r="E22" s="58">
        <v>17</v>
      </c>
      <c r="F22" s="59">
        <f t="shared" si="0"/>
        <v>0.62962962962962965</v>
      </c>
      <c r="G22" s="109"/>
    </row>
  </sheetData>
  <mergeCells count="29">
    <mergeCell ref="G2:G7"/>
    <mergeCell ref="C5:D5"/>
    <mergeCell ref="C6:D6"/>
    <mergeCell ref="C1:D1"/>
    <mergeCell ref="A2:A22"/>
    <mergeCell ref="B2:B7"/>
    <mergeCell ref="C2:D2"/>
    <mergeCell ref="C3:D3"/>
    <mergeCell ref="C4:D4"/>
    <mergeCell ref="C7:D7"/>
    <mergeCell ref="B8:B11"/>
    <mergeCell ref="C8:D8"/>
    <mergeCell ref="B12:B15"/>
    <mergeCell ref="C12:D12"/>
    <mergeCell ref="B20:B22"/>
    <mergeCell ref="C20:D20"/>
    <mergeCell ref="B16:B19"/>
    <mergeCell ref="G16:G19"/>
    <mergeCell ref="G8:G11"/>
    <mergeCell ref="C9:D9"/>
    <mergeCell ref="C10:D10"/>
    <mergeCell ref="C11:D11"/>
    <mergeCell ref="G20:G22"/>
    <mergeCell ref="C21:D21"/>
    <mergeCell ref="C22:D22"/>
    <mergeCell ref="G12:G15"/>
    <mergeCell ref="C13:D13"/>
    <mergeCell ref="C14:D14"/>
    <mergeCell ref="C15:D15"/>
  </mergeCells>
  <conditionalFormatting sqref="F2:F22">
    <cfRule type="dataBar" priority="722">
      <dataBar>
        <cfvo type="min"/>
        <cfvo type="max"/>
        <color rgb="FF638EC6"/>
      </dataBar>
      <extLst>
        <ext xmlns:x14="http://schemas.microsoft.com/office/spreadsheetml/2009/9/main" uri="{B025F937-C7B1-47D3-B67F-A62EFF666E3E}">
          <x14:id>{767B2013-5D36-4BE5-BDD3-B77C9AB2CED2}</x14:id>
        </ext>
      </extLst>
    </cfRule>
  </conditionalFormatting>
  <pageMargins left="0.7" right="0.7" top="0.75" bottom="0.75" header="0.3" footer="0.3"/>
  <ignoredErrors>
    <ignoredError sqref="G2:G22" formulaRange="1"/>
  </ignoredErrors>
  <extLst>
    <ext xmlns:x14="http://schemas.microsoft.com/office/spreadsheetml/2009/9/main" uri="{78C0D931-6437-407d-A8EE-F0AAD7539E65}">
      <x14:conditionalFormattings>
        <x14:conditionalFormatting xmlns:xm="http://schemas.microsoft.com/office/excel/2006/main">
          <x14:cfRule type="dataBar" id="{767B2013-5D36-4BE5-BDD3-B77C9AB2CED2}">
            <x14:dataBar minLength="0" maxLength="100" border="1" negativeBarBorderColorSameAsPositive="0">
              <x14:cfvo type="autoMin"/>
              <x14:cfvo type="autoMax"/>
              <x14:borderColor rgb="FF638EC6"/>
              <x14:negativeFillColor rgb="FFFF0000"/>
              <x14:negativeBorderColor rgb="FFFF0000"/>
              <x14:axisColor rgb="FF000000"/>
            </x14:dataBar>
          </x14:cfRule>
          <xm:sqref>F2:F22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DCB6440B14429489C5017913E16EB1E" ma:contentTypeVersion="14" ma:contentTypeDescription="Crear nuevo documento." ma:contentTypeScope="" ma:versionID="26dfc364393f51d532fdd595e98951bd">
  <xsd:schema xmlns:xsd="http://www.w3.org/2001/XMLSchema" xmlns:xs="http://www.w3.org/2001/XMLSchema" xmlns:p="http://schemas.microsoft.com/office/2006/metadata/properties" xmlns:ns2="4b9b4d65-f45c-490f-9a60-1a05090cf4e0" xmlns:ns3="0ca496d9-f26b-42b3-993e-bda64e9da20b" targetNamespace="http://schemas.microsoft.com/office/2006/metadata/properties" ma:root="true" ma:fieldsID="7b84dd1cabc433d87d900f8c4c25eb1b" ns2:_="" ns3:_="">
    <xsd:import namespace="4b9b4d65-f45c-490f-9a60-1a05090cf4e0"/>
    <xsd:import namespace="0ca496d9-f26b-42b3-993e-bda64e9da20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9b4d65-f45c-490f-9a60-1a05090cf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Location" ma:index="12" nillable="true" ma:displayName="Location" ma:hidden="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true">
      <xsd:simpleType>
        <xsd:restriction base="dms:Note"/>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a496d9-f26b-42b3-993e-bda64e9da20b" elementFormDefault="qualified">
    <xsd:import namespace="http://schemas.microsoft.com/office/2006/documentManagement/types"/>
    <xsd:import namespace="http://schemas.microsoft.com/office/infopath/2007/PartnerControls"/>
    <xsd:element name="SharedWithUsers" ma:index="18"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B69056-4963-4718-89B2-489E9097A40E}"/>
</file>

<file path=customXml/itemProps2.xml><?xml version="1.0" encoding="utf-8"?>
<ds:datastoreItem xmlns:ds="http://schemas.openxmlformats.org/officeDocument/2006/customXml" ds:itemID="{CF3C455A-6EA1-4711-B20E-D314AF2D1580}">
  <ds:schemaRefs>
    <ds:schemaRef ds:uri="95875679-b9ac-4688-ade1-8d6c612cf504"/>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6B9363BE-18F0-4FFF-A301-B79CE6783D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PREPARACIÓN DE ALIMENTOS</vt:lpstr>
      <vt:lpstr>PREPARACIÓN DE ALIMENTOS (2)</vt:lpstr>
      <vt:lpstr>PREPARACIÓN DE ALIMENTOS (3)</vt:lpstr>
      <vt:lpstr>MATRIZ DE RIESGOS</vt:lpstr>
      <vt:lpstr>ANALISIS</vt:lpstr>
      <vt:lpstr>Hoja1</vt:lpstr>
    </vt:vector>
  </TitlesOfParts>
  <Company>Luffi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Luffi</dc:creator>
  <cp:lastModifiedBy>KATHERIN ANDREA BELTRÁN CÁCERES</cp:lastModifiedBy>
  <cp:lastPrinted>2016-11-11T20:28:07Z</cp:lastPrinted>
  <dcterms:created xsi:type="dcterms:W3CDTF">2013-03-24T21:01:10Z</dcterms:created>
  <dcterms:modified xsi:type="dcterms:W3CDTF">2021-05-11T17:20:16Z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0x0101009DCB6440B14429489C5017913E16EB1E</vt:lpwstr>
  </property>
</Properties>
</file>