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Downloads\APENDICES\"/>
    </mc:Choice>
  </mc:AlternateContent>
  <xr:revisionPtr revIDLastSave="0" documentId="8_{F0A65682-7D01-4257-BE26-BE55D822ED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PERARIOS DE PLANTA" sheetId="28" r:id="rId1"/>
  </sheets>
  <externalReferences>
    <externalReference r:id="rId2"/>
  </externalReferences>
  <definedNames>
    <definedName name="LOGOS">INDIRECT(milogos)</definedName>
    <definedName name="milogos">[1]Hoja1!$A$2</definedName>
    <definedName name="NATURALEZA_DE_LA_LESION">#REF!</definedName>
    <definedName name="NLESION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" i="28" l="1"/>
  <c r="N12" i="28"/>
  <c r="O12" i="28" l="1"/>
  <c r="N18" i="28"/>
  <c r="N17" i="28"/>
  <c r="N16" i="28"/>
  <c r="N15" i="28"/>
  <c r="N14" i="28"/>
  <c r="N13" i="28"/>
  <c r="O13" i="28" s="1"/>
  <c r="N11" i="28"/>
  <c r="Q11" i="28" s="1"/>
  <c r="N10" i="28"/>
  <c r="Q10" i="28" s="1"/>
  <c r="R10" i="28" s="1"/>
  <c r="N9" i="28"/>
  <c r="Q9" i="28" s="1"/>
  <c r="N8" i="28"/>
  <c r="Q8" i="28" s="1"/>
  <c r="N7" i="28"/>
  <c r="Q7" i="28" s="1"/>
  <c r="S7" i="28" s="1"/>
  <c r="O10" i="28" l="1"/>
  <c r="O7" i="28"/>
  <c r="O8" i="28"/>
  <c r="O15" i="28"/>
  <c r="O18" i="28"/>
  <c r="R15" i="28"/>
  <c r="S8" i="28"/>
  <c r="R8" i="28"/>
  <c r="S9" i="28"/>
  <c r="R9" i="28"/>
  <c r="R16" i="28"/>
  <c r="S11" i="28"/>
  <c r="R11" i="28"/>
  <c r="R7" i="28"/>
  <c r="O9" i="28"/>
  <c r="S10" i="28"/>
  <c r="O16" i="28"/>
  <c r="R18" i="28"/>
  <c r="O14" i="28"/>
  <c r="O11" i="28"/>
</calcChain>
</file>

<file path=xl/sharedStrings.xml><?xml version="1.0" encoding="utf-8"?>
<sst xmlns="http://schemas.openxmlformats.org/spreadsheetml/2006/main" count="192" uniqueCount="112">
  <si>
    <t>ANT-SS-007</t>
  </si>
  <si>
    <t xml:space="preserve">VERSION 1 </t>
  </si>
  <si>
    <t>PROCESO</t>
  </si>
  <si>
    <t xml:space="preserve">ZONA/LUGAR </t>
  </si>
  <si>
    <t>ACTIVIDAD</t>
  </si>
  <si>
    <t>TAREA</t>
  </si>
  <si>
    <t>RUTINARIA (SI O NO)</t>
  </si>
  <si>
    <t>PELIGRO</t>
  </si>
  <si>
    <t>CONTROLES EXISTENTES</t>
  </si>
  <si>
    <t>EVALUACION DEL RIESGO</t>
  </si>
  <si>
    <t xml:space="preserve">VALORACION DEL RIESGO </t>
  </si>
  <si>
    <t xml:space="preserve">CRITERIOS PARA ESTABLECER CONTROLES </t>
  </si>
  <si>
    <t xml:space="preserve">MEDIDAS DE INTERVENCION </t>
  </si>
  <si>
    <t>DESCRIPCION</t>
  </si>
  <si>
    <t>CLASIFICACION</t>
  </si>
  <si>
    <t>EFECTOS POSIBLES</t>
  </si>
  <si>
    <t xml:space="preserve">FUENTE </t>
  </si>
  <si>
    <t xml:space="preserve">MEDIO </t>
  </si>
  <si>
    <t xml:space="preserve">TRABAJADOR </t>
  </si>
  <si>
    <t>NIVEL DE DEFICICIENCIA (ND)</t>
  </si>
  <si>
    <t>NIVEL DE EXPOSICION  (NE)</t>
  </si>
  <si>
    <t>NIVEL DE PROBABILIDAD(NP=ND x NE)</t>
  </si>
  <si>
    <t xml:space="preserve">INTERPRETACION DEL NIVEL DE PROBABILIDAD </t>
  </si>
  <si>
    <t>NIVEL DE CONSECUENCIA (NC)</t>
  </si>
  <si>
    <t>NIVEL DEL RIESGO NR</t>
  </si>
  <si>
    <t>INTERPRETACION DEL NIVEL DEL RIESGO</t>
  </si>
  <si>
    <t xml:space="preserve">ACEPTABILIDAD DEL RIESGO </t>
  </si>
  <si>
    <t>NRO DE EXPUESTOS</t>
  </si>
  <si>
    <t>PEOR CONSECUENCIA</t>
  </si>
  <si>
    <t>EXISTENCIA REQUISITO LEGAL ESPECIFICO ASOCIADO (SI O NO)</t>
  </si>
  <si>
    <t>ELIMINACION €</t>
  </si>
  <si>
    <t>SUSTITUCION (S)</t>
  </si>
  <si>
    <t>CONTROL DE INGENIERIA (CL)</t>
  </si>
  <si>
    <t>CONTROLES ADMINISTRATIVOS (CA) ADVERTENCIA (A) SEÑALIZACION (S)</t>
  </si>
  <si>
    <t>ELEMENTOS DE PROTECCION INDIVIDUAL (EPI)</t>
  </si>
  <si>
    <t>SI</t>
  </si>
  <si>
    <t>Exposicion a bacterias,contacto directo con personas, virus, equipos contaminados, herramientas y propagacion de nuevos virus (pandemias COVID-19)</t>
  </si>
  <si>
    <t>BIOLOGICO</t>
  </si>
  <si>
    <t>Tos, fiebre continua, malestra general, gripa,cefaleas,mareos</t>
  </si>
  <si>
    <t>N/E</t>
  </si>
  <si>
    <t xml:space="preserve">DESINFECCION GENERAL DE AREAS INTERNAS Y ESTERNAS </t>
  </si>
  <si>
    <t xml:space="preserve">USO DE  TAPABOCAS, GUANTES  Y JORNADAS DE DESINFECCION AL PERSONAL </t>
  </si>
  <si>
    <t>NINGUNO</t>
  </si>
  <si>
    <t xml:space="preserve">protocolo de bioseguridad,formatos de registro, actualizaciones de SG-SST,campañas de lavado de manos </t>
  </si>
  <si>
    <t>tapabocas, guantes de latex - nitrilo</t>
  </si>
  <si>
    <t xml:space="preserve">trastornos oculares (dolor e inflamacion en los parpados,fatiga visual, pesadez,lagrimeo,enrrojecimiento,irritacion, vision alterada), cefaleas ceveras, falta de atencion y disminucion de la productividad </t>
  </si>
  <si>
    <t>desgaste visual</t>
  </si>
  <si>
    <t xml:space="preserve">lentes con proteccion UV </t>
  </si>
  <si>
    <t xml:space="preserve">dolores articulares, paralisis faciales , contracciones musculares (calambres, tirones) </t>
  </si>
  <si>
    <t>paralisis facial</t>
  </si>
  <si>
    <t>fomentar cultiura de reposo antes de ingrar a ambientes con temperaturas  diferentes</t>
  </si>
  <si>
    <t xml:space="preserve">quemaduras en la piel, cefaleas severa, fatiga visual, cansancio </t>
  </si>
  <si>
    <t>daños en la piel</t>
  </si>
  <si>
    <t xml:space="preserve">uso de lentes con proteccion UV, protector solar </t>
  </si>
  <si>
    <t>BIOMECANICO</t>
  </si>
  <si>
    <t xml:space="preserve">PSICOSOCIAL </t>
  </si>
  <si>
    <t>NATURALES</t>
  </si>
  <si>
    <t>PUBLICO</t>
  </si>
  <si>
    <t>NUMEROS DE EMERGENCIA</t>
  </si>
  <si>
    <t xml:space="preserve">listado de numeros de emergencias </t>
  </si>
  <si>
    <t>contagio de COVID-19</t>
  </si>
  <si>
    <t xml:space="preserve">instalacion de lavamanos y puntos de desinfeccion de vehiculos </t>
  </si>
  <si>
    <t>RUIDO. exposicion al ruido por el manejo de herramientas y equipos de trabajo.</t>
  </si>
  <si>
    <t xml:space="preserve">cefaleas ceveras, zumbidos en el oido, disminucion de la audision(hipoacusia), sordera, dificultad de concentracion, irritabilidad,  trastornos del sueño </t>
  </si>
  <si>
    <t>PROTECTORES AUDITIVOS</t>
  </si>
  <si>
    <t>hipoacusia</t>
  </si>
  <si>
    <t xml:space="preserve">disminucion de tiempos deexposicion </t>
  </si>
  <si>
    <t xml:space="preserve">protectores auditivos </t>
  </si>
  <si>
    <t>ILUMINACION  exposicion a zonas con exceso iluminacion o muy poca,</t>
  </si>
  <si>
    <t xml:space="preserve">CHOQUES TERMICOS  exposicion a cambios frecuentes de temperatura </t>
  </si>
  <si>
    <t xml:space="preserve">RADIACION NO IONIZANTE. exposicion solar y  menejo de equipos tecnologicos </t>
  </si>
  <si>
    <t xml:space="preserve">adecuacion de puntos de hidratacion y  descanso </t>
  </si>
  <si>
    <t>QUIMICO</t>
  </si>
  <si>
    <t>USO DE CARETAS</t>
  </si>
  <si>
    <t>OPERATIVO</t>
  </si>
  <si>
    <t xml:space="preserve">Afecciones respiratorias, quemaduras en la piel </t>
  </si>
  <si>
    <t>PLANTAS PTAP Y PLANTAS PTAR</t>
  </si>
  <si>
    <t>MATRIZ DE IDENTIFICACION DE PELIGROS, EVALUACION Y VALORACION DE RIESGOS DE LA PLANTAS DE PTAR Y PLANTAS DE PTAR</t>
  </si>
  <si>
    <t>MANEJO SUSTANCIAS QUIMICAS</t>
  </si>
  <si>
    <t xml:space="preserve">Posturas prolongadas (cedente o de pie)   </t>
  </si>
  <si>
    <t xml:space="preserve">Levantamiento de material </t>
  </si>
  <si>
    <t xml:space="preserve">Carga laboral, relaciones interpersonales, demanda emocional y turnos  laborales </t>
  </si>
  <si>
    <t xml:space="preserve">Condiciones climaticas (lluvias,vendavales) siniestros naturales (terremotos ) </t>
  </si>
  <si>
    <t xml:space="preserve">Huelgas estudiantiles robos, asaltos ,fleteo y atracos </t>
  </si>
  <si>
    <t xml:space="preserve">Afecciones respiratorias cronicas </t>
  </si>
  <si>
    <t>Lumbalgias ceveras o hernias discales</t>
  </si>
  <si>
    <t xml:space="preserve">Hernias discales </t>
  </si>
  <si>
    <t>Alteracion conductual,cognitiva y emocional</t>
  </si>
  <si>
    <t xml:space="preserve">Muerte </t>
  </si>
  <si>
    <t xml:space="preserve">Mantenimiento de las aguas de la planta.
Limpieza de la planta oficina.
</t>
  </si>
  <si>
    <t>MEDIO</t>
  </si>
  <si>
    <t>Exposición a partículas generadas durante la entrega de cloro para la limpieza de la oficina de la planta.</t>
  </si>
  <si>
    <t>Exposición a los gases y vapores generados por la dilución de cloro cuando se mezcla con agua para limpiar los suelos.</t>
  </si>
  <si>
    <t>Enfermedades respiratorias, irritación de las mucosas, picor de manos.</t>
  </si>
  <si>
    <t>Enfermedades respiratorias (dificultad para respirar, inflamación de las vías respiratorias, tos, irritación de garganta). Alteraciones visuales (irritación ocular, fatiga visual).</t>
  </si>
  <si>
    <t>Dolor muscular, fatiga, calambres, dolor de espalda, entumecimiento en las extremidades inferiores.</t>
  </si>
  <si>
    <t>Hernias discales, ciática, desgarros y distensiones musculares.</t>
  </si>
  <si>
    <t>Estrés, irritabilidad, cambios de humor, depresión, falta de motivación, tensión, problemas cardíacos, úlceras y fuertes dolores de cabeza.</t>
  </si>
  <si>
    <t>Fracturas, golpes, contusiones, laceraciones y trastornos mentales (como la angustia, el estrés y la ansiedad)</t>
  </si>
  <si>
    <t>II</t>
  </si>
  <si>
    <t xml:space="preserve">Golpes, torceduras, fracturas, lesiones, dislocaciones, amputaciones. </t>
  </si>
  <si>
    <t>No Aceptable o Aceptable con control específico</t>
  </si>
  <si>
    <t>Aceptable</t>
  </si>
  <si>
    <t xml:space="preserve">Adecuar el area de distribucion de suatancias quimicas </t>
  </si>
  <si>
    <t xml:space="preserve">Adquirir el producto químico dosificado </t>
  </si>
  <si>
    <t xml:space="preserve">Reducción de la duración de exposición </t>
  </si>
  <si>
    <t xml:space="preserve">Realización de pausas activas </t>
  </si>
  <si>
    <t xml:space="preserve">Incorporación de pausas activas, ejercicios para estirar los músculos.  </t>
  </si>
  <si>
    <t>Reducción de la carga de trabajo, ejecución de formación en gestión del estrés y las emociones laborales.</t>
  </si>
  <si>
    <t>Ejecutar el plan de prevención, preparación y reacción ante situaciones de emergencia, crear caminos para la evacuación, señalar lugares de encuentro, elegir un grupo de emergencia.</t>
  </si>
  <si>
    <t>Sustituir los filtros de las caretas cuando finalicen su tiempo útil, llevar guantes que protejan las manos y los brazos, utilizar gafas de seguridad para proteger los ojos.</t>
  </si>
  <si>
    <t>Utilización de mascarillas, gafas de seguridad para los ojos y guantes que cubran las manos y los brazos.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</si>
</sst>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3" borderId="0" xfId="0" applyFill="1"/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 textRotation="90" wrapText="1"/>
    </xf>
    <xf numFmtId="0" fontId="1" fillId="4" borderId="0" xfId="0" applyFont="1" applyFill="1" applyAlignment="1">
      <alignment horizontal="center" vertical="center" textRotation="90" wrapText="1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0" fillId="5" borderId="0" xfId="0" applyFill="1"/>
    <xf numFmtId="0" fontId="1" fillId="5" borderId="0" xfId="0" applyFont="1" applyFill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4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518583</xdr:colOff>
      <xdr:row>2</xdr:row>
      <xdr:rowOff>158750</xdr:rowOff>
    </xdr:from>
    <xdr:to>
      <xdr:col>17</xdr:col>
      <xdr:colOff>86783</xdr:colOff>
      <xdr:row>3</xdr:row>
      <xdr:rowOff>93133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900833" y="977900"/>
          <a:ext cx="2616200" cy="3439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100" b="1" baseline="0"/>
            <a:t>JULIO 2025</a:t>
          </a:r>
          <a:endParaRPr lang="es-ES" sz="1100" b="1"/>
        </a:p>
      </xdr:txBody>
    </xdr:sp>
    <xdr:clientData/>
  </xdr:twoCellAnchor>
  <xdr:twoCellAnchor editAs="oneCell">
    <xdr:from>
      <xdr:col>0</xdr:col>
      <xdr:colOff>36287</xdr:colOff>
      <xdr:row>0</xdr:row>
      <xdr:rowOff>390071</xdr:rowOff>
    </xdr:from>
    <xdr:to>
      <xdr:col>3</xdr:col>
      <xdr:colOff>780142</xdr:colOff>
      <xdr:row>3</xdr:row>
      <xdr:rowOff>27215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87" y="390071"/>
          <a:ext cx="3084284" cy="8617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strador.PC\Downloads\Adriana%20Valenzuela\Users\Adriana%20Valenzuela\Documents\SOYGA\ALFA\CANO%20JIMENEZ\ACTUALIZACION_MATRIZ_DE_CANO_JIMENE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19"/>
  <sheetViews>
    <sheetView tabSelected="1" topLeftCell="H5" zoomScaleNormal="100" workbookViewId="0">
      <selection activeCell="S14" sqref="S14"/>
    </sheetView>
  </sheetViews>
  <sheetFormatPr baseColWidth="10" defaultColWidth="11.42578125" defaultRowHeight="15" x14ac:dyDescent="0.25"/>
  <cols>
    <col min="1" max="1" width="11.5703125" customWidth="1"/>
    <col min="2" max="2" width="10.42578125" customWidth="1"/>
    <col min="3" max="3" width="11.42578125" customWidth="1"/>
    <col min="4" max="4" width="13.85546875" customWidth="1"/>
    <col min="5" max="5" width="7.42578125" customWidth="1"/>
    <col min="6" max="7" width="35.85546875" customWidth="1"/>
    <col min="8" max="8" width="30.42578125" customWidth="1"/>
    <col min="9" max="9" width="23.85546875" customWidth="1"/>
    <col min="10" max="18" width="11.5703125" customWidth="1"/>
    <col min="19" max="19" width="14.5703125" customWidth="1"/>
    <col min="21" max="21" width="13.5703125" customWidth="1"/>
    <col min="25" max="25" width="15.28515625" customWidth="1"/>
    <col min="26" max="26" width="26.5703125" customWidth="1"/>
    <col min="27" max="27" width="32" customWidth="1"/>
  </cols>
  <sheetData>
    <row r="1" spans="1:259" ht="32.25" customHeight="1" x14ac:dyDescent="0.25">
      <c r="A1" s="24"/>
      <c r="B1" s="25"/>
      <c r="C1" s="25"/>
      <c r="D1" s="26"/>
      <c r="E1" s="33" t="s">
        <v>77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5"/>
      <c r="Z1" s="41" t="s">
        <v>0</v>
      </c>
      <c r="AA1" s="42"/>
    </row>
    <row r="2" spans="1:259" ht="32.25" customHeight="1" x14ac:dyDescent="0.25">
      <c r="A2" s="27"/>
      <c r="B2" s="28"/>
      <c r="C2" s="28"/>
      <c r="D2" s="29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8"/>
      <c r="Z2" s="43"/>
      <c r="AA2" s="44"/>
    </row>
    <row r="3" spans="1:259" ht="32.25" customHeight="1" x14ac:dyDescent="0.25">
      <c r="A3" s="27"/>
      <c r="B3" s="28"/>
      <c r="C3" s="28"/>
      <c r="D3" s="29"/>
      <c r="E3" s="45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7"/>
      <c r="Z3" s="41" t="s">
        <v>1</v>
      </c>
      <c r="AA3" s="42"/>
    </row>
    <row r="4" spans="1:259" ht="32.25" customHeight="1" x14ac:dyDescent="0.25">
      <c r="A4" s="30"/>
      <c r="B4" s="31"/>
      <c r="C4" s="31"/>
      <c r="D4" s="32"/>
      <c r="E4" s="48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50"/>
      <c r="Z4" s="43"/>
      <c r="AA4" s="44"/>
    </row>
    <row r="5" spans="1:259" s="10" customFormat="1" ht="36.75" customHeight="1" x14ac:dyDescent="0.25">
      <c r="A5" s="40" t="s">
        <v>2</v>
      </c>
      <c r="B5" s="40" t="s">
        <v>3</v>
      </c>
      <c r="C5" s="40" t="s">
        <v>4</v>
      </c>
      <c r="D5" s="40" t="s">
        <v>5</v>
      </c>
      <c r="E5" s="40" t="s">
        <v>6</v>
      </c>
      <c r="F5" s="22" t="s">
        <v>7</v>
      </c>
      <c r="G5" s="22"/>
      <c r="H5" s="15" t="s">
        <v>15</v>
      </c>
      <c r="I5" s="22" t="s">
        <v>8</v>
      </c>
      <c r="J5" s="22"/>
      <c r="K5" s="22"/>
      <c r="L5" s="22" t="s">
        <v>9</v>
      </c>
      <c r="M5" s="22"/>
      <c r="N5" s="22"/>
      <c r="O5" s="22"/>
      <c r="P5" s="22"/>
      <c r="Q5" s="22"/>
      <c r="R5" s="15"/>
      <c r="S5" s="16" t="s">
        <v>10</v>
      </c>
      <c r="T5" s="39" t="s">
        <v>11</v>
      </c>
      <c r="U5" s="39"/>
      <c r="V5" s="39"/>
      <c r="W5" s="22" t="s">
        <v>12</v>
      </c>
      <c r="X5" s="22"/>
      <c r="Y5" s="22"/>
      <c r="Z5" s="22"/>
      <c r="AA5" s="22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</row>
    <row r="6" spans="1:259" s="14" customFormat="1" ht="90" customHeight="1" x14ac:dyDescent="0.25">
      <c r="A6" s="40"/>
      <c r="B6" s="40"/>
      <c r="C6" s="40"/>
      <c r="D6" s="40"/>
      <c r="E6" s="40"/>
      <c r="F6" s="13" t="s">
        <v>13</v>
      </c>
      <c r="G6" s="13" t="s">
        <v>14</v>
      </c>
      <c r="H6" s="13" t="s">
        <v>15</v>
      </c>
      <c r="I6" s="13" t="s">
        <v>16</v>
      </c>
      <c r="J6" s="13" t="s">
        <v>17</v>
      </c>
      <c r="K6" s="13" t="s">
        <v>18</v>
      </c>
      <c r="L6" s="13" t="s">
        <v>19</v>
      </c>
      <c r="M6" s="13" t="s">
        <v>20</v>
      </c>
      <c r="N6" s="13" t="s">
        <v>21</v>
      </c>
      <c r="O6" s="13" t="s">
        <v>22</v>
      </c>
      <c r="P6" s="13" t="s">
        <v>23</v>
      </c>
      <c r="Q6" s="13" t="s">
        <v>24</v>
      </c>
      <c r="R6" s="13" t="s">
        <v>25</v>
      </c>
      <c r="S6" s="13" t="s">
        <v>26</v>
      </c>
      <c r="T6" s="13" t="s">
        <v>27</v>
      </c>
      <c r="U6" s="13" t="s">
        <v>28</v>
      </c>
      <c r="V6" s="13" t="s">
        <v>29</v>
      </c>
      <c r="W6" s="13" t="s">
        <v>30</v>
      </c>
      <c r="X6" s="13" t="s">
        <v>31</v>
      </c>
      <c r="Y6" s="13" t="s">
        <v>32</v>
      </c>
      <c r="Z6" s="13" t="s">
        <v>33</v>
      </c>
      <c r="AA6" s="13" t="s">
        <v>34</v>
      </c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</row>
    <row r="7" spans="1:259" ht="0.75" customHeight="1" x14ac:dyDescent="0.25">
      <c r="A7" s="51" t="s">
        <v>74</v>
      </c>
      <c r="B7" s="51" t="s">
        <v>76</v>
      </c>
      <c r="C7" s="51" t="s">
        <v>78</v>
      </c>
      <c r="D7" s="51" t="s">
        <v>89</v>
      </c>
      <c r="E7" s="52" t="s">
        <v>35</v>
      </c>
      <c r="F7" s="1" t="s">
        <v>36</v>
      </c>
      <c r="G7" s="1" t="s">
        <v>37</v>
      </c>
      <c r="H7" s="1" t="s">
        <v>38</v>
      </c>
      <c r="I7" s="2" t="s">
        <v>39</v>
      </c>
      <c r="J7" s="2" t="s">
        <v>40</v>
      </c>
      <c r="K7" s="2" t="s">
        <v>41</v>
      </c>
      <c r="L7" s="1">
        <v>2</v>
      </c>
      <c r="M7" s="1">
        <v>3</v>
      </c>
      <c r="N7" s="1">
        <f>L7*M7</f>
        <v>6</v>
      </c>
      <c r="O7" s="3" t="str">
        <f>+IF(N7&gt;21,"MUY ALTO",IF(AND(N7&gt;9,N7&lt;=20),"ALTO",IF(AND(N7&gt;5,N7&lt;=8),"MEDIO",IF(AND(N7&gt;1,N7&lt;=4),"BAJO"))))</f>
        <v>MEDIO</v>
      </c>
      <c r="P7" s="1">
        <v>10</v>
      </c>
      <c r="Q7" s="1">
        <f>N7*P7</f>
        <v>60</v>
      </c>
      <c r="R7" s="4" t="str">
        <f t="shared" ref="R7:R18" si="0">IF(Q7&lt;20,"IV",IF(AND(Q7&gt;=501,Q7&lt;4000),"I",IF(AND(Q7&gt;=20,Q7&lt;121),"III ",IF(AND(Q7&gt;=121,Q7&lt;500),"II"))))</f>
        <v xml:space="preserve">III </v>
      </c>
      <c r="S7" s="5" t="str">
        <f t="shared" ref="S7:S11" si="1">IF(Q7&lt;20,"Aceptable",IF(Q7&gt;599,"No Aceptable",IF(AND(Q7&gt;=40,Q7&lt;121),"mejorable ",IF(AND(Q7&gt;=121,Q7&lt;500),"No Aceptable o Aceptable con control específico"))))</f>
        <v xml:space="preserve">mejorable </v>
      </c>
      <c r="T7" s="23">
        <v>8</v>
      </c>
      <c r="U7" s="1" t="s">
        <v>60</v>
      </c>
      <c r="V7" s="23" t="s">
        <v>35</v>
      </c>
      <c r="W7" s="1" t="s">
        <v>42</v>
      </c>
      <c r="X7" s="1" t="s">
        <v>42</v>
      </c>
      <c r="Y7" s="1" t="s">
        <v>61</v>
      </c>
      <c r="Z7" s="1" t="s">
        <v>43</v>
      </c>
      <c r="AA7" s="1" t="s">
        <v>44</v>
      </c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</row>
    <row r="8" spans="1:259" ht="69.75" hidden="1" customHeight="1" x14ac:dyDescent="0.25">
      <c r="A8" s="51"/>
      <c r="B8" s="51"/>
      <c r="C8" s="51"/>
      <c r="D8" s="51"/>
      <c r="E8" s="52"/>
      <c r="F8" s="1" t="s">
        <v>62</v>
      </c>
      <c r="G8" s="19"/>
      <c r="H8" s="1" t="s">
        <v>63</v>
      </c>
      <c r="I8" s="1" t="s">
        <v>39</v>
      </c>
      <c r="J8" s="1" t="s">
        <v>39</v>
      </c>
      <c r="K8" s="1" t="s">
        <v>64</v>
      </c>
      <c r="L8" s="1">
        <v>4</v>
      </c>
      <c r="M8" s="1">
        <v>3</v>
      </c>
      <c r="N8" s="1">
        <f>L8*M8</f>
        <v>12</v>
      </c>
      <c r="O8" s="7" t="str">
        <f>+IF(N8&gt;21,"MUY ALTO",IF(AND(N8&gt;9,N8&lt;=20),"ALTO",IF(AND(N8&gt;5,N8&lt;=8),"MEDIO",IF(AND(N8&gt;1,N8&lt;=4),"BAJO"))))</f>
        <v>ALTO</v>
      </c>
      <c r="P8" s="1">
        <v>10</v>
      </c>
      <c r="Q8" s="1">
        <f t="shared" ref="Q8:Q11" si="2">N8*P8</f>
        <v>120</v>
      </c>
      <c r="R8" s="4" t="str">
        <f t="shared" si="0"/>
        <v xml:space="preserve">III </v>
      </c>
      <c r="S8" s="5" t="str">
        <f t="shared" si="1"/>
        <v xml:space="preserve">mejorable </v>
      </c>
      <c r="T8" s="23"/>
      <c r="U8" s="1" t="s">
        <v>65</v>
      </c>
      <c r="V8" s="23"/>
      <c r="W8" s="1" t="s">
        <v>42</v>
      </c>
      <c r="X8" s="1" t="s">
        <v>42</v>
      </c>
      <c r="Y8" s="1" t="s">
        <v>42</v>
      </c>
      <c r="Z8" s="1" t="s">
        <v>66</v>
      </c>
      <c r="AA8" s="1" t="s">
        <v>67</v>
      </c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</row>
    <row r="9" spans="1:259" ht="69.75" hidden="1" customHeight="1" x14ac:dyDescent="0.25">
      <c r="A9" s="51"/>
      <c r="B9" s="51"/>
      <c r="C9" s="51"/>
      <c r="D9" s="51"/>
      <c r="E9" s="52"/>
      <c r="F9" s="1" t="s">
        <v>68</v>
      </c>
      <c r="G9" s="20"/>
      <c r="H9" s="1" t="s">
        <v>45</v>
      </c>
      <c r="I9" s="1" t="s">
        <v>39</v>
      </c>
      <c r="J9" s="1" t="s">
        <v>39</v>
      </c>
      <c r="K9" s="1" t="s">
        <v>39</v>
      </c>
      <c r="L9" s="1">
        <v>3</v>
      </c>
      <c r="M9" s="1">
        <v>2</v>
      </c>
      <c r="N9" s="1">
        <f t="shared" ref="N9:N18" si="3">L9*M9</f>
        <v>6</v>
      </c>
      <c r="O9" s="3" t="str">
        <f t="shared" ref="O9:O18" si="4">+IF(N9&gt;21,"MUY ALTO",IF(AND(N9&gt;9,N9&lt;=20),"ALTO",IF(AND(N9&gt;5,N9&lt;=8),"MEDIO",IF(AND(N9&gt;1,N9&lt;=4),"BAJO"))))</f>
        <v>MEDIO</v>
      </c>
      <c r="P9" s="1">
        <v>10</v>
      </c>
      <c r="Q9" s="1">
        <f t="shared" si="2"/>
        <v>60</v>
      </c>
      <c r="R9" s="4" t="str">
        <f t="shared" si="0"/>
        <v xml:space="preserve">III </v>
      </c>
      <c r="S9" s="5" t="str">
        <f t="shared" si="1"/>
        <v xml:space="preserve">mejorable </v>
      </c>
      <c r="T9" s="23"/>
      <c r="U9" s="1" t="s">
        <v>46</v>
      </c>
      <c r="V9" s="23"/>
      <c r="W9" s="1" t="s">
        <v>42</v>
      </c>
      <c r="X9" s="1" t="s">
        <v>42</v>
      </c>
      <c r="Y9" s="1" t="s">
        <v>42</v>
      </c>
      <c r="Z9" s="1" t="s">
        <v>42</v>
      </c>
      <c r="AA9" s="1" t="s">
        <v>47</v>
      </c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</row>
    <row r="10" spans="1:259" ht="1.5" hidden="1" customHeight="1" x14ac:dyDescent="0.25">
      <c r="A10" s="51"/>
      <c r="B10" s="51"/>
      <c r="C10" s="51"/>
      <c r="D10" s="51"/>
      <c r="E10" s="52"/>
      <c r="F10" s="1" t="s">
        <v>69</v>
      </c>
      <c r="G10" s="20"/>
      <c r="H10" s="1" t="s">
        <v>48</v>
      </c>
      <c r="I10" s="1" t="s">
        <v>39</v>
      </c>
      <c r="J10" s="1" t="s">
        <v>39</v>
      </c>
      <c r="K10" s="1" t="s">
        <v>39</v>
      </c>
      <c r="L10" s="1">
        <v>2</v>
      </c>
      <c r="M10" s="1">
        <v>3</v>
      </c>
      <c r="N10" s="1">
        <f t="shared" si="3"/>
        <v>6</v>
      </c>
      <c r="O10" s="3" t="str">
        <f t="shared" si="4"/>
        <v>MEDIO</v>
      </c>
      <c r="P10" s="1">
        <v>10</v>
      </c>
      <c r="Q10" s="1">
        <f t="shared" si="2"/>
        <v>60</v>
      </c>
      <c r="R10" s="4" t="str">
        <f t="shared" si="0"/>
        <v xml:space="preserve">III </v>
      </c>
      <c r="S10" s="5" t="str">
        <f t="shared" si="1"/>
        <v xml:space="preserve">mejorable </v>
      </c>
      <c r="T10" s="23"/>
      <c r="U10" s="1" t="s">
        <v>49</v>
      </c>
      <c r="V10" s="23"/>
      <c r="W10" s="1" t="s">
        <v>42</v>
      </c>
      <c r="X10" s="1" t="s">
        <v>42</v>
      </c>
      <c r="Y10" s="1" t="s">
        <v>42</v>
      </c>
      <c r="Z10" s="1" t="s">
        <v>50</v>
      </c>
      <c r="AA10" s="1" t="s">
        <v>42</v>
      </c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</row>
    <row r="11" spans="1:259" ht="69.75" hidden="1" customHeight="1" x14ac:dyDescent="0.25">
      <c r="A11" s="51"/>
      <c r="B11" s="51"/>
      <c r="C11" s="51"/>
      <c r="D11" s="51"/>
      <c r="E11" s="52"/>
      <c r="F11" s="1" t="s">
        <v>70</v>
      </c>
      <c r="G11" s="20"/>
      <c r="H11" s="1" t="s">
        <v>51</v>
      </c>
      <c r="I11" s="1" t="s">
        <v>39</v>
      </c>
      <c r="J11" s="1" t="s">
        <v>39</v>
      </c>
      <c r="K11" s="1" t="s">
        <v>39</v>
      </c>
      <c r="L11" s="1">
        <v>4</v>
      </c>
      <c r="M11" s="1">
        <v>2</v>
      </c>
      <c r="N11" s="1">
        <f t="shared" si="3"/>
        <v>8</v>
      </c>
      <c r="O11" s="3" t="str">
        <f t="shared" si="4"/>
        <v>MEDIO</v>
      </c>
      <c r="P11" s="1">
        <v>10</v>
      </c>
      <c r="Q11" s="1">
        <f t="shared" si="2"/>
        <v>80</v>
      </c>
      <c r="R11" s="4" t="str">
        <f t="shared" si="0"/>
        <v xml:space="preserve">III </v>
      </c>
      <c r="S11" s="5" t="str">
        <f t="shared" si="1"/>
        <v xml:space="preserve">mejorable </v>
      </c>
      <c r="T11" s="23"/>
      <c r="U11" s="1" t="s">
        <v>52</v>
      </c>
      <c r="V11" s="23"/>
      <c r="W11" s="1" t="s">
        <v>42</v>
      </c>
      <c r="X11" s="1" t="s">
        <v>42</v>
      </c>
      <c r="Y11" s="6" t="s">
        <v>71</v>
      </c>
      <c r="Z11" s="1" t="s">
        <v>42</v>
      </c>
      <c r="AA11" s="1" t="s">
        <v>53</v>
      </c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</row>
    <row r="12" spans="1:259" ht="69.75" customHeight="1" x14ac:dyDescent="0.25">
      <c r="A12" s="51"/>
      <c r="B12" s="51"/>
      <c r="C12" s="51"/>
      <c r="D12" s="51"/>
      <c r="E12" s="52"/>
      <c r="F12" s="1" t="s">
        <v>91</v>
      </c>
      <c r="G12" s="19" t="s">
        <v>72</v>
      </c>
      <c r="H12" s="1" t="s">
        <v>93</v>
      </c>
      <c r="I12" s="1" t="s">
        <v>39</v>
      </c>
      <c r="J12" s="1" t="s">
        <v>39</v>
      </c>
      <c r="K12" s="1" t="s">
        <v>73</v>
      </c>
      <c r="L12" s="1">
        <v>6</v>
      </c>
      <c r="M12" s="1">
        <v>2</v>
      </c>
      <c r="N12" s="1">
        <f>L12*M12</f>
        <v>12</v>
      </c>
      <c r="O12" s="8" t="str">
        <f>+IF(N12&gt;21,"MUY ALTO",IF(AND(N12&gt;9,N12&lt;=20),"ALTO",IF(AND(N12&gt;5,N12&lt;=8),"MEDIO",IF(AND(N12&gt;1,N12&lt;=4),"BAJO"))))</f>
        <v>ALTO</v>
      </c>
      <c r="P12" s="1">
        <v>25</v>
      </c>
      <c r="Q12" s="1">
        <v>500</v>
      </c>
      <c r="R12" s="4" t="s">
        <v>99</v>
      </c>
      <c r="S12" s="5" t="s">
        <v>101</v>
      </c>
      <c r="T12" s="23"/>
      <c r="U12" s="1" t="s">
        <v>75</v>
      </c>
      <c r="V12" s="23"/>
      <c r="W12" s="1" t="s">
        <v>42</v>
      </c>
      <c r="X12" s="1" t="s">
        <v>42</v>
      </c>
      <c r="Y12" s="11" t="s">
        <v>103</v>
      </c>
      <c r="Z12" s="1" t="s">
        <v>104</v>
      </c>
      <c r="AA12" s="1" t="s">
        <v>110</v>
      </c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</row>
    <row r="13" spans="1:259" ht="69.75" customHeight="1" x14ac:dyDescent="0.25">
      <c r="A13" s="51"/>
      <c r="B13" s="51"/>
      <c r="C13" s="51"/>
      <c r="D13" s="51"/>
      <c r="E13" s="52"/>
      <c r="F13" s="1" t="s">
        <v>92</v>
      </c>
      <c r="G13" s="21"/>
      <c r="H13" s="1" t="s">
        <v>94</v>
      </c>
      <c r="I13" s="1" t="s">
        <v>39</v>
      </c>
      <c r="J13" s="1" t="s">
        <v>39</v>
      </c>
      <c r="K13" s="1" t="s">
        <v>73</v>
      </c>
      <c r="L13" s="1">
        <v>6</v>
      </c>
      <c r="M13" s="1">
        <v>2</v>
      </c>
      <c r="N13" s="1">
        <f t="shared" si="3"/>
        <v>12</v>
      </c>
      <c r="O13" s="9" t="str">
        <f t="shared" si="4"/>
        <v>ALTO</v>
      </c>
      <c r="P13" s="1">
        <v>25</v>
      </c>
      <c r="Q13" s="1">
        <v>500</v>
      </c>
      <c r="R13" s="4" t="s">
        <v>99</v>
      </c>
      <c r="S13" s="5" t="s">
        <v>101</v>
      </c>
      <c r="T13" s="23"/>
      <c r="U13" s="1" t="s">
        <v>84</v>
      </c>
      <c r="V13" s="23"/>
      <c r="W13" s="1" t="s">
        <v>42</v>
      </c>
      <c r="X13" s="1" t="s">
        <v>42</v>
      </c>
      <c r="Y13" s="6" t="s">
        <v>42</v>
      </c>
      <c r="Z13" s="1" t="s">
        <v>105</v>
      </c>
      <c r="AA13" s="1" t="s">
        <v>111</v>
      </c>
    </row>
    <row r="14" spans="1:259" ht="69.75" customHeight="1" x14ac:dyDescent="0.25">
      <c r="A14" s="51"/>
      <c r="B14" s="51"/>
      <c r="C14" s="51"/>
      <c r="D14" s="51"/>
      <c r="E14" s="52"/>
      <c r="F14" s="1" t="s">
        <v>79</v>
      </c>
      <c r="G14" s="19" t="s">
        <v>54</v>
      </c>
      <c r="H14" s="6" t="s">
        <v>95</v>
      </c>
      <c r="I14" s="1" t="s">
        <v>39</v>
      </c>
      <c r="J14" s="1" t="s">
        <v>39</v>
      </c>
      <c r="K14" s="1" t="s">
        <v>39</v>
      </c>
      <c r="L14" s="1">
        <v>6</v>
      </c>
      <c r="M14" s="1">
        <v>4</v>
      </c>
      <c r="N14" s="1">
        <f t="shared" si="3"/>
        <v>24</v>
      </c>
      <c r="O14" s="3" t="str">
        <f t="shared" si="4"/>
        <v>MUY ALTO</v>
      </c>
      <c r="P14" s="1">
        <v>25</v>
      </c>
      <c r="Q14" s="1">
        <v>500</v>
      </c>
      <c r="R14" s="4" t="s">
        <v>99</v>
      </c>
      <c r="S14" s="5" t="s">
        <v>101</v>
      </c>
      <c r="T14" s="23"/>
      <c r="U14" s="1" t="s">
        <v>85</v>
      </c>
      <c r="V14" s="23"/>
      <c r="W14" s="1" t="s">
        <v>42</v>
      </c>
      <c r="X14" s="1" t="s">
        <v>42</v>
      </c>
      <c r="Y14" s="1" t="s">
        <v>42</v>
      </c>
      <c r="Z14" s="1" t="s">
        <v>106</v>
      </c>
      <c r="AA14" s="1" t="s">
        <v>42</v>
      </c>
    </row>
    <row r="15" spans="1:259" ht="69.75" customHeight="1" x14ac:dyDescent="0.25">
      <c r="A15" s="51"/>
      <c r="B15" s="51"/>
      <c r="C15" s="51"/>
      <c r="D15" s="51"/>
      <c r="E15" s="52"/>
      <c r="F15" s="1" t="s">
        <v>80</v>
      </c>
      <c r="G15" s="21"/>
      <c r="H15" s="1" t="s">
        <v>96</v>
      </c>
      <c r="I15" s="1" t="s">
        <v>39</v>
      </c>
      <c r="J15" s="1" t="s">
        <v>39</v>
      </c>
      <c r="K15" s="1" t="s">
        <v>39</v>
      </c>
      <c r="L15" s="1">
        <v>6</v>
      </c>
      <c r="M15" s="1">
        <v>2</v>
      </c>
      <c r="N15" s="1">
        <f t="shared" si="3"/>
        <v>12</v>
      </c>
      <c r="O15" s="3" t="str">
        <f t="shared" si="4"/>
        <v>ALTO</v>
      </c>
      <c r="P15" s="1">
        <v>25</v>
      </c>
      <c r="Q15" s="1">
        <v>100</v>
      </c>
      <c r="R15" s="4" t="str">
        <f t="shared" si="0"/>
        <v xml:space="preserve">III </v>
      </c>
      <c r="S15" s="5" t="s">
        <v>102</v>
      </c>
      <c r="T15" s="23"/>
      <c r="U15" s="1" t="s">
        <v>86</v>
      </c>
      <c r="V15" s="23"/>
      <c r="W15" s="1" t="s">
        <v>42</v>
      </c>
      <c r="X15" s="1" t="s">
        <v>42</v>
      </c>
      <c r="Y15" s="1" t="s">
        <v>42</v>
      </c>
      <c r="Z15" s="1" t="s">
        <v>107</v>
      </c>
      <c r="AA15" s="1" t="s">
        <v>42</v>
      </c>
    </row>
    <row r="16" spans="1:259" ht="69.75" customHeight="1" x14ac:dyDescent="0.25">
      <c r="A16" s="51"/>
      <c r="B16" s="51"/>
      <c r="C16" s="51"/>
      <c r="D16" s="51"/>
      <c r="E16" s="52"/>
      <c r="F16" s="1" t="s">
        <v>81</v>
      </c>
      <c r="G16" s="1" t="s">
        <v>55</v>
      </c>
      <c r="H16" s="1" t="s">
        <v>97</v>
      </c>
      <c r="I16" s="1" t="s">
        <v>39</v>
      </c>
      <c r="J16" s="1" t="s">
        <v>39</v>
      </c>
      <c r="K16" s="1" t="s">
        <v>39</v>
      </c>
      <c r="L16" s="1">
        <v>2</v>
      </c>
      <c r="M16" s="1">
        <v>2</v>
      </c>
      <c r="N16" s="1">
        <f t="shared" si="3"/>
        <v>4</v>
      </c>
      <c r="O16" s="3" t="str">
        <f t="shared" si="4"/>
        <v>BAJO</v>
      </c>
      <c r="P16" s="1">
        <v>25</v>
      </c>
      <c r="Q16" s="1">
        <v>100</v>
      </c>
      <c r="R16" s="4" t="str">
        <f t="shared" si="0"/>
        <v xml:space="preserve">III </v>
      </c>
      <c r="S16" s="5" t="s">
        <v>102</v>
      </c>
      <c r="T16" s="23"/>
      <c r="U16" s="1" t="s">
        <v>87</v>
      </c>
      <c r="V16" s="23"/>
      <c r="W16" s="1" t="s">
        <v>42</v>
      </c>
      <c r="X16" s="1" t="s">
        <v>42</v>
      </c>
      <c r="Y16" s="5" t="s">
        <v>42</v>
      </c>
      <c r="Z16" s="5" t="s">
        <v>108</v>
      </c>
      <c r="AA16" s="1" t="s">
        <v>42</v>
      </c>
    </row>
    <row r="17" spans="1:27" ht="81" customHeight="1" x14ac:dyDescent="0.25">
      <c r="A17" s="51"/>
      <c r="B17" s="51"/>
      <c r="C17" s="51"/>
      <c r="D17" s="51"/>
      <c r="E17" s="52"/>
      <c r="F17" s="1" t="s">
        <v>82</v>
      </c>
      <c r="G17" s="1" t="s">
        <v>56</v>
      </c>
      <c r="H17" s="1" t="s">
        <v>100</v>
      </c>
      <c r="I17" s="1" t="s">
        <v>39</v>
      </c>
      <c r="J17" s="1" t="s">
        <v>39</v>
      </c>
      <c r="K17" s="1" t="s">
        <v>39</v>
      </c>
      <c r="L17" s="1">
        <v>6</v>
      </c>
      <c r="M17" s="1">
        <v>4</v>
      </c>
      <c r="N17" s="1">
        <f t="shared" si="3"/>
        <v>24</v>
      </c>
      <c r="O17" s="3" t="s">
        <v>90</v>
      </c>
      <c r="P17" s="1">
        <v>60</v>
      </c>
      <c r="Q17" s="1">
        <v>200</v>
      </c>
      <c r="R17" s="4" t="s">
        <v>99</v>
      </c>
      <c r="S17" s="5" t="str">
        <f>IF(Q17&lt;20,"Aceptable",IF(Q17&gt;599,"No Aceptable",IF(AND(Q17&gt;=40,Q17&lt;121),"mejorable ",IF(AND(Q17&gt;=121,Q17&lt;500),"No Aceptable o Aceptable con control específico"))))</f>
        <v>No Aceptable o Aceptable con control específico</v>
      </c>
      <c r="T17" s="23"/>
      <c r="U17" s="1" t="s">
        <v>88</v>
      </c>
      <c r="V17" s="23"/>
      <c r="W17" s="1" t="s">
        <v>42</v>
      </c>
      <c r="X17" s="1" t="s">
        <v>42</v>
      </c>
      <c r="Y17" s="1" t="s">
        <v>42</v>
      </c>
      <c r="Z17" s="1" t="s">
        <v>109</v>
      </c>
      <c r="AA17" s="1" t="s">
        <v>42</v>
      </c>
    </row>
    <row r="18" spans="1:27" ht="54" customHeight="1" x14ac:dyDescent="0.25">
      <c r="A18" s="51"/>
      <c r="B18" s="51"/>
      <c r="C18" s="51"/>
      <c r="D18" s="51"/>
      <c r="E18" s="52"/>
      <c r="F18" s="1" t="s">
        <v>83</v>
      </c>
      <c r="G18" s="1" t="s">
        <v>57</v>
      </c>
      <c r="H18" s="12" t="s">
        <v>98</v>
      </c>
      <c r="I18" s="1" t="s">
        <v>39</v>
      </c>
      <c r="J18" s="1" t="s">
        <v>58</v>
      </c>
      <c r="K18" s="1" t="s">
        <v>39</v>
      </c>
      <c r="L18" s="1">
        <v>6</v>
      </c>
      <c r="M18" s="1">
        <v>2</v>
      </c>
      <c r="N18" s="1">
        <f t="shared" si="3"/>
        <v>12</v>
      </c>
      <c r="O18" s="3" t="str">
        <f t="shared" si="4"/>
        <v>ALTO</v>
      </c>
      <c r="P18" s="1">
        <v>25</v>
      </c>
      <c r="Q18" s="1">
        <v>100</v>
      </c>
      <c r="R18" s="4" t="str">
        <f t="shared" si="0"/>
        <v xml:space="preserve">III </v>
      </c>
      <c r="S18" s="5" t="s">
        <v>102</v>
      </c>
      <c r="T18" s="23"/>
      <c r="U18" s="1" t="s">
        <v>88</v>
      </c>
      <c r="V18" s="23"/>
      <c r="W18" s="1" t="s">
        <v>42</v>
      </c>
      <c r="X18" s="1" t="s">
        <v>42</v>
      </c>
      <c r="Y18" s="1" t="s">
        <v>42</v>
      </c>
      <c r="Z18" s="1" t="s">
        <v>59</v>
      </c>
      <c r="AA18" s="1" t="s">
        <v>42</v>
      </c>
    </row>
    <row r="19" spans="1:27" ht="54" customHeight="1" x14ac:dyDescent="0.25"/>
  </sheetData>
  <mergeCells count="25">
    <mergeCell ref="A7:A18"/>
    <mergeCell ref="B7:B18"/>
    <mergeCell ref="C7:C18"/>
    <mergeCell ref="D7:D18"/>
    <mergeCell ref="E7:E18"/>
    <mergeCell ref="A1:D4"/>
    <mergeCell ref="E1:Y2"/>
    <mergeCell ref="I5:K5"/>
    <mergeCell ref="L5:Q5"/>
    <mergeCell ref="T5:V5"/>
    <mergeCell ref="W5:AA5"/>
    <mergeCell ref="A5:A6"/>
    <mergeCell ref="B5:B6"/>
    <mergeCell ref="C5:C6"/>
    <mergeCell ref="D5:D6"/>
    <mergeCell ref="E5:E6"/>
    <mergeCell ref="Z1:AA2"/>
    <mergeCell ref="E3:Y4"/>
    <mergeCell ref="Z3:AA4"/>
    <mergeCell ref="G8:G11"/>
    <mergeCell ref="G14:G15"/>
    <mergeCell ref="F5:G5"/>
    <mergeCell ref="T7:T18"/>
    <mergeCell ref="V7:V18"/>
    <mergeCell ref="G12:G13"/>
  </mergeCells>
  <conditionalFormatting sqref="O7:O18">
    <cfRule type="containsText" dxfId="3" priority="1" operator="containsText" text="MUY ALTO">
      <formula>NOT(ISERROR(SEARCH("MUY ALTO",O7)))</formula>
    </cfRule>
    <cfRule type="containsText" dxfId="2" priority="2" operator="containsText" text="ALTO">
      <formula>NOT(ISERROR(SEARCH("ALTO",O7)))</formula>
    </cfRule>
    <cfRule type="containsText" dxfId="1" priority="3" operator="containsText" text="MEDIO">
      <formula>NOT(ISERROR(SEARCH("MEDIO",O7)))</formula>
    </cfRule>
    <cfRule type="containsText" dxfId="0" priority="4" operator="containsText" text="BAJO">
      <formula>NOT(ISERROR(SEARCH("BAJO",O7)))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OPERARIOS DE PLANTA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</dc:creator>
  <cp:keywords/>
  <dc:description/>
  <cp:lastModifiedBy>SONIA ELIZABETH HERNANDEZ GIRON</cp:lastModifiedBy>
  <cp:revision/>
  <dcterms:created xsi:type="dcterms:W3CDTF">2020-05-22T14:40:55Z</dcterms:created>
  <dcterms:modified xsi:type="dcterms:W3CDTF">2025-08-19T23:01:35Z</dcterms:modified>
  <cp:category/>
  <cp:contentStatus/>
</cp:coreProperties>
</file>