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PECIALIZACION EGLR\SEGUNDO SEMESTRE\proyecto de grado\entega 12 de mayo\"/>
    </mc:Choice>
  </mc:AlternateContent>
  <xr:revisionPtr revIDLastSave="0" documentId="13_ncr:1_{CE7DB3B9-8FB5-49AD-A364-A243796F08A8}" xr6:coauthVersionLast="45" xr6:coauthVersionMax="45" xr10:uidLastSave="{00000000-0000-0000-0000-000000000000}"/>
  <bookViews>
    <workbookView xWindow="-120" yWindow="-120" windowWidth="20730" windowHeight="11310" activeTab="2" xr2:uid="{CFD25863-5077-42BA-981B-C787F5DCA640}"/>
  </bookViews>
  <sheets>
    <sheet name="LATONERIA Y PINTURA" sheetId="1" r:id="rId1"/>
    <sheet name="ALINEACIÓN Y BALANCEO" sheetId="2" r:id="rId2"/>
    <sheet name="MECANICA GENERAL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3" l="1"/>
  <c r="S20" i="3" s="1"/>
  <c r="T20" i="3" s="1"/>
  <c r="U20" i="3" s="1"/>
  <c r="P19" i="3"/>
  <c r="S19" i="3" s="1"/>
  <c r="T19" i="3" s="1"/>
  <c r="U19" i="3" s="1"/>
  <c r="P18" i="3"/>
  <c r="S18" i="3" s="1"/>
  <c r="T18" i="3" s="1"/>
  <c r="U18" i="3" s="1"/>
  <c r="P17" i="3"/>
  <c r="S17" i="3" s="1"/>
  <c r="T17" i="3" s="1"/>
  <c r="U17" i="3" s="1"/>
  <c r="P16" i="3"/>
  <c r="Q16" i="3" s="1"/>
  <c r="P15" i="3"/>
  <c r="S15" i="3" s="1"/>
  <c r="T15" i="3" s="1"/>
  <c r="U15" i="3" s="1"/>
  <c r="P14" i="3"/>
  <c r="S14" i="3" s="1"/>
  <c r="T14" i="3" s="1"/>
  <c r="U14" i="3" s="1"/>
  <c r="P13" i="3"/>
  <c r="S13" i="3" s="1"/>
  <c r="T13" i="3" s="1"/>
  <c r="U13" i="3" s="1"/>
  <c r="P12" i="3"/>
  <c r="S12" i="3" s="1"/>
  <c r="T12" i="3" s="1"/>
  <c r="U12" i="3" s="1"/>
  <c r="P11" i="3"/>
  <c r="Q11" i="3" s="1"/>
  <c r="P10" i="3"/>
  <c r="S10" i="3" s="1"/>
  <c r="T10" i="3" s="1"/>
  <c r="U10" i="3" s="1"/>
  <c r="P18" i="2"/>
  <c r="S18" i="2" s="1"/>
  <c r="T18" i="2" s="1"/>
  <c r="U18" i="2" s="1"/>
  <c r="P17" i="2"/>
  <c r="S17" i="2" s="1"/>
  <c r="T17" i="2" s="1"/>
  <c r="U17" i="2" s="1"/>
  <c r="P16" i="2"/>
  <c r="S16" i="2" s="1"/>
  <c r="T16" i="2" s="1"/>
  <c r="U16" i="2" s="1"/>
  <c r="P15" i="2"/>
  <c r="Q15" i="2" s="1"/>
  <c r="P14" i="2"/>
  <c r="S14" i="2" s="1"/>
  <c r="T14" i="2" s="1"/>
  <c r="U14" i="2" s="1"/>
  <c r="P13" i="2"/>
  <c r="S13" i="2" s="1"/>
  <c r="T13" i="2" s="1"/>
  <c r="U13" i="2" s="1"/>
  <c r="P12" i="2"/>
  <c r="Q12" i="2" s="1"/>
  <c r="P11" i="2"/>
  <c r="S11" i="2" s="1"/>
  <c r="T11" i="2" s="1"/>
  <c r="U11" i="2" s="1"/>
  <c r="P10" i="2"/>
  <c r="S10" i="2" s="1"/>
  <c r="T10" i="2" s="1"/>
  <c r="U10" i="2" s="1"/>
  <c r="S11" i="3" l="1"/>
  <c r="T11" i="3" s="1"/>
  <c r="U11" i="3" s="1"/>
  <c r="Q14" i="3"/>
  <c r="Q17" i="3"/>
  <c r="Q18" i="3"/>
  <c r="Q12" i="3"/>
  <c r="S16" i="3"/>
  <c r="T16" i="3" s="1"/>
  <c r="U16" i="3" s="1"/>
  <c r="S12" i="2"/>
  <c r="T12" i="2" s="1"/>
  <c r="U12" i="2" s="1"/>
  <c r="S15" i="2"/>
  <c r="T15" i="2" s="1"/>
  <c r="U15" i="2" s="1"/>
  <c r="Q16" i="2"/>
  <c r="Q10" i="3"/>
  <c r="Q13" i="3"/>
  <c r="Q15" i="3"/>
  <c r="Q10" i="2"/>
  <c r="Q11" i="2"/>
  <c r="Q13" i="2"/>
  <c r="Q14" i="2"/>
  <c r="S23" i="1"/>
  <c r="T23" i="1"/>
  <c r="U23" i="1"/>
  <c r="S22" i="1"/>
  <c r="T22" i="1"/>
  <c r="U22" i="1"/>
  <c r="P23" i="1"/>
  <c r="P22" i="1"/>
  <c r="Q21" i="1"/>
  <c r="P10" i="1" l="1"/>
  <c r="S10" i="1"/>
  <c r="T10" i="1" s="1"/>
  <c r="U10" i="1" s="1"/>
  <c r="P21" i="1"/>
  <c r="S21" i="1" s="1"/>
  <c r="T21" i="1" s="1"/>
  <c r="U21" i="1" s="1"/>
  <c r="P20" i="1"/>
  <c r="Q20" i="1" s="1"/>
  <c r="P19" i="1"/>
  <c r="Q19" i="1" s="1"/>
  <c r="P18" i="1"/>
  <c r="S18" i="1" s="1"/>
  <c r="T18" i="1" s="1"/>
  <c r="U18" i="1" s="1"/>
  <c r="P17" i="1"/>
  <c r="S17" i="1" s="1"/>
  <c r="T17" i="1" s="1"/>
  <c r="U17" i="1" s="1"/>
  <c r="P16" i="1"/>
  <c r="S16" i="1" s="1"/>
  <c r="T16" i="1" s="1"/>
  <c r="U16" i="1" s="1"/>
  <c r="P15" i="1"/>
  <c r="Q15" i="1" s="1"/>
  <c r="P14" i="1"/>
  <c r="S14" i="1" s="1"/>
  <c r="T14" i="1" s="1"/>
  <c r="U14" i="1" s="1"/>
  <c r="P13" i="1"/>
  <c r="S13" i="1" s="1"/>
  <c r="T13" i="1" s="1"/>
  <c r="U13" i="1" s="1"/>
  <c r="P12" i="1"/>
  <c r="S12" i="1" s="1"/>
  <c r="T12" i="1" s="1"/>
  <c r="U12" i="1" s="1"/>
  <c r="P11" i="1"/>
  <c r="Q11" i="1" s="1"/>
  <c r="S20" i="1" l="1"/>
  <c r="T20" i="1" s="1"/>
  <c r="U20" i="1" s="1"/>
  <c r="Q13" i="1"/>
  <c r="Q16" i="1"/>
  <c r="S11" i="1"/>
  <c r="T11" i="1" s="1"/>
  <c r="U11" i="1" s="1"/>
  <c r="S19" i="1"/>
  <c r="T19" i="1" s="1"/>
  <c r="U19" i="1" s="1"/>
  <c r="Q12" i="1"/>
  <c r="Q17" i="1"/>
  <c r="S15" i="1"/>
  <c r="T15" i="1" s="1"/>
  <c r="U15" i="1" s="1"/>
  <c r="Q10" i="1"/>
  <c r="Q14" i="1"/>
  <c r="Q18" i="1"/>
</calcChain>
</file>

<file path=xl/sharedStrings.xml><?xml version="1.0" encoding="utf-8"?>
<sst xmlns="http://schemas.openxmlformats.org/spreadsheetml/2006/main" count="517" uniqueCount="140">
  <si>
    <t>Cliniautos JJ</t>
  </si>
  <si>
    <t>Planificación del Sistema de Gestión de la Seguridad y Salud en el Trabajo (SG-SST) a través de la norma GTC 45 de 2012 en la empresa Cliniautos JJ ubicada en la ciudad de Cúcuta.</t>
  </si>
  <si>
    <t>MATRIZ DE IDENTIFICACIÓN DE PELIGROS Y VALORACIÓN DE RIESGOS</t>
  </si>
  <si>
    <t>DATOS DE LA EMPRESA</t>
  </si>
  <si>
    <t>ENCARGADOS  DE LA EVALUACIÓN:                                                                                                                                                                                                           María Fernanda García Bautista, Marlen Karina Becerra Pérez, Jesús Fabián Becerra Pérez.</t>
  </si>
  <si>
    <t xml:space="preserve">NIT: </t>
  </si>
  <si>
    <t>RAZON SOCIAL:  CLINIAUTOS JJ</t>
  </si>
  <si>
    <t>FECHA DE REALIZACIÓN: Marzo de 2021.</t>
  </si>
  <si>
    <t>PROCESO</t>
  </si>
  <si>
    <t>TAREAS</t>
  </si>
  <si>
    <t>RUTINARIO
 (SI/NO)</t>
  </si>
  <si>
    <t>EFECTOS POSIBLES</t>
  </si>
  <si>
    <t>EVALUACIÓN DEL RIESGO</t>
  </si>
  <si>
    <t>VALORACIÓN DEL RIESGO</t>
  </si>
  <si>
    <t>CRITERIOS PARA ESTABLECER CONTROLES</t>
  </si>
  <si>
    <t>MEDIDAS DE INTERVENCIÓN</t>
  </si>
  <si>
    <t xml:space="preserve">DESCRIPCIÓN </t>
  </si>
  <si>
    <t>FUENTE</t>
  </si>
  <si>
    <t>MEDIO</t>
  </si>
  <si>
    <t>INDIVIDUO</t>
  </si>
  <si>
    <t>NIVEL DE DEFICIENCIA</t>
  </si>
  <si>
    <t>NIVEL DE EXPOSICIÓN</t>
  </si>
  <si>
    <t>NIVEL DE PROBABILIDAD (ND*NE)</t>
  </si>
  <si>
    <t>INTERPRETACIÓN DEL NIVEL DE PROBABILIDAD</t>
  </si>
  <si>
    <t>NIVEL DE CONSECUENCIA</t>
  </si>
  <si>
    <t>NIVEL DE RIESGO (NR) E INTERVENCIÓN</t>
  </si>
  <si>
    <t>INTERPRETACIÓN DEL NR</t>
  </si>
  <si>
    <t>ACEPTABILIDAD DEL RIESGO</t>
  </si>
  <si>
    <t>NUMERO DE EXPUESTOS</t>
  </si>
  <si>
    <t>PEOR CONSECUENCIA</t>
  </si>
  <si>
    <t>ELIMINACIÓN</t>
  </si>
  <si>
    <t>CONTROLES DE INGENIERÍA</t>
  </si>
  <si>
    <t>SUSTITUCIÓN</t>
  </si>
  <si>
    <t>CONTROLES ADMINISTRATIVOS SEÑALIZACIÓN, ADVERTENCIA</t>
  </si>
  <si>
    <t xml:space="preserve">EQUIPO/ELEMENTOS DE PROTECCIÓN PERSONAL </t>
  </si>
  <si>
    <t>TALLER DE MECANICA CLINIAUTOS JJ</t>
  </si>
  <si>
    <t>SI</t>
  </si>
  <si>
    <t>Ninguno</t>
  </si>
  <si>
    <t>afecciones respiratorias</t>
  </si>
  <si>
    <t xml:space="preserve">
</t>
  </si>
  <si>
    <t>ÁREA</t>
  </si>
  <si>
    <t>ACTIVIDAD</t>
  </si>
  <si>
    <t>CONTROLES EXISTENTES</t>
  </si>
  <si>
    <t xml:space="preserve"> </t>
  </si>
  <si>
    <t>.</t>
  </si>
  <si>
    <t xml:space="preserve">LATONERÍA Y PINTURA </t>
  </si>
  <si>
    <t>EMBELLECIMIENTO Y REPARACIÓN DE AUTOMÓVILES AVERIADOS</t>
  </si>
  <si>
    <t xml:space="preserve">CLASIFICACIÓN </t>
  </si>
  <si>
    <t xml:space="preserve">Ruido (de impacto,
intermitente, continuo) </t>
  </si>
  <si>
    <t>Físico</t>
  </si>
  <si>
    <t xml:space="preserve">Polvos
orgánicos
inorgánicos </t>
  </si>
  <si>
    <t>Químico</t>
  </si>
  <si>
    <t>Fibras</t>
  </si>
  <si>
    <t xml:space="preserve">Líquidos
(nieblas y
rocíos) </t>
  </si>
  <si>
    <t xml:space="preserve">Gases y
vapores </t>
  </si>
  <si>
    <t xml:space="preserve">Humos
metálicos, no
metálicos </t>
  </si>
  <si>
    <t>Material
particulado</t>
  </si>
  <si>
    <t>Postura
(prolongada
mantenida,
forzada,
antigravitacional)</t>
  </si>
  <si>
    <t>Biomecánico</t>
  </si>
  <si>
    <t xml:space="preserve">Movimiento
repetitivo </t>
  </si>
  <si>
    <t>Manipulación
manual de cargas</t>
  </si>
  <si>
    <t>SACAR GOLPES Y ABOLLADURAS, PINTAR SUPERFICIES, APLICAR BARNIZ, ARMAR LAS PIEZAS REPARADAS Y CONTROLAR LA CALIDAD DEL TRABAJO.</t>
  </si>
  <si>
    <t>Afecciones auditivas, irritabilidad, estrés, migraña.</t>
  </si>
  <si>
    <t>Irritación de las vías respiratorias, enfermedades cutáneas.</t>
  </si>
  <si>
    <t xml:space="preserve">Irritación de las vías respiratorias, enfermedades cutáneas, afectación del sistema nervioso. </t>
  </si>
  <si>
    <t>Enfermedades respiratorias, alergias.</t>
  </si>
  <si>
    <t>molestias cervicales, abdominales, trastornos en la zona lumbar de la espalda y alteraciones del sistema circulatorio y nervioso.</t>
  </si>
  <si>
    <t>fatiga muscular, sobrecarga, dolor y por último, lesión..</t>
  </si>
  <si>
    <t>fatiga física o lesiones como contusiones, cortes, heridas, fracturas y lesiones muscoloesquelética</t>
  </si>
  <si>
    <t>Heridas, contusiones, fracturas.</t>
  </si>
  <si>
    <t>Quemaduras, intoxicación, enfermedades respiratorias y cutáneas.</t>
  </si>
  <si>
    <t>Lentes industriales, mascarillas con con doble filtro, guantes de Nitrilo.</t>
  </si>
  <si>
    <t>Pausas activas.</t>
  </si>
  <si>
    <t>Inspeccion de herramientas y lugar de trabajo</t>
  </si>
  <si>
    <t>Enfermedad auditiva</t>
  </si>
  <si>
    <t>Enfermedad respiratoria, cáncer cutáneo.</t>
  </si>
  <si>
    <t>Lumbalgia Cronica, lesiones músculo esqueléticas.</t>
  </si>
  <si>
    <t>Lesión grave, estrés.</t>
  </si>
  <si>
    <t>Fracturas y contusiones graves.</t>
  </si>
  <si>
    <t>lesiones musculares y óseas.</t>
  </si>
  <si>
    <t>Enfermedad respiratoria, quemaduras de tercer grado.</t>
  </si>
  <si>
    <t>Utilizar maquinaria o ayuda humana para la realización de tareas pesadas, dotar a los trabajadores con fajas especiales que protejan la columna.</t>
  </si>
  <si>
    <t>Fomentar el autocuidado, utilizar equipo de protección adecuada para manipular sustancias inflamables.</t>
  </si>
  <si>
    <t xml:space="preserve">   PELIGRO</t>
  </si>
  <si>
    <t>Uso de pintura a prueba de agua donde sea aplicable.</t>
  </si>
  <si>
    <t>Adecuación de la infraestructura de la empresa con el fin de evitar accidentes .</t>
  </si>
  <si>
    <t>Locativo</t>
  </si>
  <si>
    <t>Tecnológico</t>
  </si>
  <si>
    <t>(explosión, fuga,
derrame, incendio)</t>
  </si>
  <si>
    <t>(sistemas y medios de
almacenamiento), superficies de
trabajo (irregulares, deslizantes,
con diferencia del nivel),
condiciones de orden y aseo,
(caídas de objeto)</t>
  </si>
  <si>
    <t>Virus</t>
  </si>
  <si>
    <t>Biológico</t>
  </si>
  <si>
    <t>alta y baja tensión estática</t>
  </si>
  <si>
    <t>Eléctrico</t>
  </si>
  <si>
    <t>Sismo</t>
  </si>
  <si>
    <t>fenómenos naturales</t>
  </si>
  <si>
    <t>Uso de tapabocas</t>
  </si>
  <si>
    <t>ALTO</t>
  </si>
  <si>
    <t>BAJO</t>
  </si>
  <si>
    <t>III</t>
  </si>
  <si>
    <t>ACEPTABLE</t>
  </si>
  <si>
    <t>Pérdidas materiales, traumas, aplastamiento</t>
  </si>
  <si>
    <t>Botiquíin de primeros auxilios, camilla.</t>
  </si>
  <si>
    <t xml:space="preserve">Enfermedades respiratorias </t>
  </si>
  <si>
    <t>Asfixia, alteraciones del ritmo cardiaco, quemaduras.</t>
  </si>
  <si>
    <t>El equipo de primeros auxilios debe estar en un lugar visible.</t>
  </si>
  <si>
    <t>Contraer covid-19 y una enfermedad respiratoria grave</t>
  </si>
  <si>
    <t>Electrocución</t>
  </si>
  <si>
    <t>Fracturas graves</t>
  </si>
  <si>
    <t>Fomentar el autocuidado al trabajar con electricidad.</t>
  </si>
  <si>
    <t>Realizar revisiones continuas al equipo eléctrico del lugar.</t>
  </si>
  <si>
    <t xml:space="preserve">ALINEACIÓN Y BALANCEO </t>
  </si>
  <si>
    <t>AJUSTE DE LAS LLANTAS DE UN VEHÍCULO</t>
  </si>
  <si>
    <t>AJUSTAR LOS NEUMÁTICOS, MANTENER EL PESO ENTRE LA LLANTA Y EL RÍN, LIMPIAR, LUBRICAR, ALINEAR Y REVISAR.</t>
  </si>
  <si>
    <t xml:space="preserve">MECÁNICA GENERAL </t>
  </si>
  <si>
    <t>DIAGNÓSTICO, REVISIÓN Y REPARACIÓN DE VEHÍCULOS.</t>
  </si>
  <si>
    <t>DIAGNÓSTICAR Y REPARAR LAS AVERÍAS DEL SISTEMA DE SUSPENSIÓN, ENSAMBLAR ACCESORIOS Y COMPONENTES, REPARAR Y REALIZAR MANTENIMIENTO PERIIÓDICO, REPARACIÓN DE CRICUÍTOS ELÉCTRICOS.</t>
  </si>
  <si>
    <t>Reducción del tiempo de exposición, adecuar el mobiliario, realización de pausas activas y fomentar el autocuidado.</t>
  </si>
  <si>
    <t>Supervisión, contar con un equipo de primeros auxilios y un extintor</t>
  </si>
  <si>
    <t>El equipo de primeros auxilios debe estar en un lugar visible, realizar capacitaciones</t>
  </si>
  <si>
    <t>Fomentar el autocuidado al trabajar con electricidad, revisar las herramientas de trabajo.</t>
  </si>
  <si>
    <t>Realizar capacitaciones sobre la forma segura de manipular ciertas herramientas, supervisar las tareas de los trabajadores y tener un equipo de atención de urgencias disponible.</t>
  </si>
  <si>
    <t>Mejorar las medidas de bioseguridad como el lavado de manos y la delimitación de las áreas laborales para mantener distancia.</t>
  </si>
  <si>
    <t>Mejorar las medidas de bioseguridad como el lavado de manos y la delimitación de las áreas laborales para mantener distancia</t>
  </si>
  <si>
    <t>Realizar capacitaciones y simulacros..</t>
  </si>
  <si>
    <t>Realizar capacitaciones y simulacros.</t>
  </si>
  <si>
    <t>Realizar capacitaciones y simulacros</t>
  </si>
  <si>
    <t>Capacitar al personal del uso de los epp, inspecciones y mantenimiento a maquinaria y equipos.</t>
  </si>
  <si>
    <t xml:space="preserve">Proporcionar elementos de protección auditiva. </t>
  </si>
  <si>
    <t>Uso de extractores de aire y ventilación</t>
  </si>
  <si>
    <t>Orden y limpieza, ventilación por dilución, duchas de aire, drenajes, establecer procedimientos de trabajo, capacitación, inducción y reinducción a los trabajadores sobre uso de EPP</t>
  </si>
  <si>
    <t>Realizar revisiones continuas al equipo eléctrico del lugar, fomentar el autocuidado al trabajar con electricidad</t>
  </si>
  <si>
    <t>Utilizar maquinaria o ayuda humana para la realización de tareas pesadas.</t>
  </si>
  <si>
    <t>Utilizar equipo de protección adecuada para manipular sustancias inflamables.</t>
  </si>
  <si>
    <t>Realizar capacitaciones sobre la forma segura de manipular ciertas herramientas, supervisar las tareas de los trabajadores y tener un equipo de atención de urgencias disponible, Fomentar el autocuidado.</t>
  </si>
  <si>
    <t>Contratar personal de aseo general para mantener las superficies en orden y limpias, revisar la infraestructura y realizar los cambios necesarios para adecuarla, realizar charlas de orden y aseo.</t>
  </si>
  <si>
    <t>Reducción del tiempo de exposición, adecuar el mobiliario, realización de pausas activas y fomentar el autocuidado. Capacitación en metodos para levantar cargas.</t>
  </si>
  <si>
    <t xml:space="preserve"> utilizar equipo de protección adecuada para manipular sustancias inflamables.</t>
  </si>
  <si>
    <t xml:space="preserve">Reducción del tiempo de exposición, adecuar el mobiliario, realización de pausas activas y fomentar el autocuidado. </t>
  </si>
  <si>
    <t>Contratar personal de aseo general para mantener las superficies en orden y limpias, realizar charlas de orden y aseo.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</si>
</sst>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Arial Rounded MT Bold"/>
      <family val="2"/>
    </font>
    <font>
      <b/>
      <sz val="11"/>
      <color theme="1"/>
      <name val="Arial Rounded MT Bold"/>
      <family val="2"/>
    </font>
    <font>
      <b/>
      <sz val="11"/>
      <color theme="1"/>
      <name val="Gill Sans MT"/>
      <family val="2"/>
    </font>
    <font>
      <b/>
      <sz val="11"/>
      <name val="Gill Sans MT"/>
      <family val="2"/>
    </font>
    <font>
      <b/>
      <sz val="14"/>
      <name val="Arial"/>
      <family val="2"/>
    </font>
    <font>
      <sz val="10"/>
      <color theme="1"/>
      <name val="Arial "/>
    </font>
    <font>
      <sz val="10"/>
      <color theme="1"/>
      <name val="Calibri"/>
      <family val="2"/>
      <scheme val="minor"/>
    </font>
    <font>
      <b/>
      <sz val="10"/>
      <name val="Arial "/>
    </font>
    <font>
      <sz val="10"/>
      <name val="Arial "/>
    </font>
    <font>
      <b/>
      <sz val="10"/>
      <color indexed="8"/>
      <name val="Arial "/>
    </font>
    <font>
      <sz val="10"/>
      <color theme="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6" fillId="4" borderId="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textRotation="90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justify" vertical="top"/>
    </xf>
    <xf numFmtId="0" fontId="7" fillId="0" borderId="9" xfId="0" applyFont="1" applyBorder="1" applyAlignment="1">
      <alignment horizontal="justify" vertical="top"/>
    </xf>
    <xf numFmtId="0" fontId="11" fillId="0" borderId="9" xfId="0" applyFont="1" applyBorder="1" applyAlignment="1">
      <alignment horizontal="justify" vertical="top" wrapText="1"/>
    </xf>
    <xf numFmtId="0" fontId="6" fillId="4" borderId="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textRotation="90" wrapText="1"/>
    </xf>
    <xf numFmtId="0" fontId="6" fillId="2" borderId="9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6" fillId="0" borderId="12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6" xfId="0" applyFont="1" applyFill="1" applyBorder="1" applyAlignment="1">
      <alignment horizontal="left" vertical="center" wrapText="1" shrinkToFit="1"/>
    </xf>
    <xf numFmtId="0" fontId="5" fillId="2" borderId="7" xfId="0" applyFont="1" applyFill="1" applyBorder="1" applyAlignment="1">
      <alignment horizontal="left" vertical="center" wrapText="1" shrinkToFit="1"/>
    </xf>
    <xf numFmtId="0" fontId="5" fillId="2" borderId="8" xfId="0" applyFont="1" applyFill="1" applyBorder="1" applyAlignment="1">
      <alignment horizontal="left" vertical="center" wrapText="1" shrinkToFit="1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left" vertical="center" wrapText="1" shrinkToFit="1"/>
    </xf>
    <xf numFmtId="0" fontId="5" fillId="2" borderId="11" xfId="0" applyFont="1" applyFill="1" applyBorder="1" applyAlignment="1">
      <alignment horizontal="left" vertical="center" wrapText="1" shrinkToFit="1"/>
    </xf>
    <xf numFmtId="0" fontId="5" fillId="2" borderId="12" xfId="0" applyFont="1" applyFill="1" applyBorder="1" applyAlignment="1">
      <alignment horizontal="left" vertical="center" wrapText="1" shrinkToFi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textRotation="90" wrapText="1"/>
    </xf>
    <xf numFmtId="0" fontId="6" fillId="3" borderId="13" xfId="0" applyFont="1" applyFill="1" applyBorder="1" applyAlignment="1">
      <alignment horizontal="center" vertical="center" textRotation="90" wrapText="1"/>
    </xf>
    <xf numFmtId="0" fontId="6" fillId="4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8" fillId="0" borderId="14" xfId="0" applyFont="1" applyBorder="1" applyAlignment="1">
      <alignment horizontal="center" vertical="center" textRotation="90" wrapText="1"/>
    </xf>
    <xf numFmtId="0" fontId="6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0B3CD-55C2-4BAE-9396-003669A36A9D}">
  <dimension ref="B1:AE24"/>
  <sheetViews>
    <sheetView topLeftCell="A22" zoomScale="80" zoomScaleNormal="80" workbookViewId="0">
      <selection activeCell="C10" sqref="C10:C21"/>
    </sheetView>
  </sheetViews>
  <sheetFormatPr baseColWidth="10" defaultRowHeight="15" x14ac:dyDescent="0.25"/>
  <cols>
    <col min="17" max="17" width="12.7109375" bestFit="1" customWidth="1"/>
    <col min="28" max="28" width="12.140625" customWidth="1"/>
  </cols>
  <sheetData>
    <row r="1" spans="3:28" x14ac:dyDescent="0.25">
      <c r="C1" s="40" t="s">
        <v>0</v>
      </c>
      <c r="D1" s="41"/>
      <c r="E1" s="46" t="s">
        <v>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8"/>
    </row>
    <row r="2" spans="3:28" x14ac:dyDescent="0.25">
      <c r="C2" s="42"/>
      <c r="D2" s="43"/>
      <c r="E2" s="49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</row>
    <row r="3" spans="3:28" x14ac:dyDescent="0.25">
      <c r="C3" s="42"/>
      <c r="D3" s="43"/>
      <c r="E3" s="52" t="s">
        <v>2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4"/>
    </row>
    <row r="4" spans="3:28" x14ac:dyDescent="0.25">
      <c r="C4" s="44"/>
      <c r="D4" s="45"/>
      <c r="E4" s="55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7"/>
    </row>
    <row r="5" spans="3:28" ht="18" x14ac:dyDescent="0.25">
      <c r="C5" s="58" t="s">
        <v>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 t="s">
        <v>4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1"/>
    </row>
    <row r="6" spans="3:28" ht="18" x14ac:dyDescent="0.25">
      <c r="C6" s="65" t="s">
        <v>5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2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3:28" ht="18" x14ac:dyDescent="0.25">
      <c r="C7" s="66" t="s">
        <v>6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7" t="s">
        <v>7</v>
      </c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9"/>
    </row>
    <row r="8" spans="3:28" ht="38.25" x14ac:dyDescent="0.25">
      <c r="C8" s="70" t="s">
        <v>8</v>
      </c>
      <c r="D8" s="70" t="s">
        <v>40</v>
      </c>
      <c r="E8" s="70" t="s">
        <v>41</v>
      </c>
      <c r="F8" s="70" t="s">
        <v>9</v>
      </c>
      <c r="G8" s="70" t="s">
        <v>10</v>
      </c>
      <c r="H8" s="78" t="s">
        <v>83</v>
      </c>
      <c r="I8" s="79"/>
      <c r="J8" s="72" t="s">
        <v>11</v>
      </c>
      <c r="K8" s="74" t="s">
        <v>42</v>
      </c>
      <c r="L8" s="74"/>
      <c r="M8" s="74"/>
      <c r="N8" s="74" t="s">
        <v>12</v>
      </c>
      <c r="O8" s="74"/>
      <c r="P8" s="74"/>
      <c r="Q8" s="74"/>
      <c r="R8" s="74"/>
      <c r="S8" s="74"/>
      <c r="T8" s="74"/>
      <c r="U8" s="2" t="s">
        <v>13</v>
      </c>
      <c r="V8" s="74" t="s">
        <v>14</v>
      </c>
      <c r="W8" s="74"/>
      <c r="X8" s="74" t="s">
        <v>15</v>
      </c>
      <c r="Y8" s="74"/>
      <c r="Z8" s="74"/>
      <c r="AA8" s="74"/>
      <c r="AB8" s="74"/>
    </row>
    <row r="9" spans="3:28" ht="169.5" x14ac:dyDescent="0.25">
      <c r="C9" s="71"/>
      <c r="D9" s="71"/>
      <c r="E9" s="71"/>
      <c r="F9" s="71"/>
      <c r="G9" s="71"/>
      <c r="H9" s="3" t="s">
        <v>16</v>
      </c>
      <c r="I9" s="3" t="s">
        <v>47</v>
      </c>
      <c r="J9" s="73"/>
      <c r="K9" s="4" t="s">
        <v>17</v>
      </c>
      <c r="L9" s="4" t="s">
        <v>18</v>
      </c>
      <c r="M9" s="4" t="s">
        <v>19</v>
      </c>
      <c r="N9" s="3" t="s">
        <v>20</v>
      </c>
      <c r="O9" s="3" t="s">
        <v>21</v>
      </c>
      <c r="P9" s="3" t="s">
        <v>22</v>
      </c>
      <c r="Q9" s="3" t="s">
        <v>23</v>
      </c>
      <c r="R9" s="3" t="s">
        <v>24</v>
      </c>
      <c r="S9" s="3" t="s">
        <v>25</v>
      </c>
      <c r="T9" s="3" t="s">
        <v>26</v>
      </c>
      <c r="U9" s="3" t="s">
        <v>27</v>
      </c>
      <c r="V9" s="3" t="s">
        <v>28</v>
      </c>
      <c r="W9" s="3" t="s">
        <v>29</v>
      </c>
      <c r="X9" s="5" t="s">
        <v>30</v>
      </c>
      <c r="Y9" s="3" t="s">
        <v>31</v>
      </c>
      <c r="Z9" s="6" t="s">
        <v>32</v>
      </c>
      <c r="AA9" s="3" t="s">
        <v>33</v>
      </c>
      <c r="AB9" s="3" t="s">
        <v>34</v>
      </c>
    </row>
    <row r="10" spans="3:28" ht="134.25" customHeight="1" x14ac:dyDescent="0.25">
      <c r="C10" s="75" t="s">
        <v>45</v>
      </c>
      <c r="D10" s="76" t="s">
        <v>35</v>
      </c>
      <c r="E10" s="75" t="s">
        <v>46</v>
      </c>
      <c r="F10" s="75" t="s">
        <v>61</v>
      </c>
      <c r="G10" s="7" t="s">
        <v>36</v>
      </c>
      <c r="H10" s="7" t="s">
        <v>48</v>
      </c>
      <c r="I10" s="7" t="s">
        <v>49</v>
      </c>
      <c r="J10" s="7" t="s">
        <v>62</v>
      </c>
      <c r="K10" s="7" t="s">
        <v>37</v>
      </c>
      <c r="L10" s="7" t="s">
        <v>37</v>
      </c>
      <c r="M10" s="7" t="s">
        <v>37</v>
      </c>
      <c r="N10" s="7">
        <v>2</v>
      </c>
      <c r="O10" s="7">
        <v>3</v>
      </c>
      <c r="P10" s="8">
        <f t="shared" ref="P10:P21" si="0">+N10*O10</f>
        <v>6</v>
      </c>
      <c r="Q10" s="8" t="str">
        <f>IF(AND(P10&gt;=2,P10&lt;=4),"BAJO",IF(AND(P10&gt;=6,P10&lt;=8),"MEDIO",IF(AND(P10&gt;=10,P10&lt;=20),"ALTO",IF(AND(P10&gt;=24,P10&lt;=40),"MUY ALTO",""))))</f>
        <v>MEDIO</v>
      </c>
      <c r="R10" s="8">
        <v>25</v>
      </c>
      <c r="S10" s="8">
        <f t="shared" ref="S10:S23" si="1">+P10*R10</f>
        <v>150</v>
      </c>
      <c r="T10" s="8" t="str">
        <f>IF(AND(S10&gt;=10,S10&lt;=20),"IV",IF(AND(S10&gt;=40,S10&lt;=120),"III",IF(AND(S10&gt;=150,S10&lt;=500),"II",IF(AND(S10&gt;=600,S10&lt;=4000),"I",""))))</f>
        <v>II</v>
      </c>
      <c r="U10" s="9" t="str">
        <f>IF(AND(T10&gt;="IV",T10&lt;="IV"),"ACEPTABLE",IF(AND(T10&gt;="III",T10&lt;="III"),"ACEPTABLE",IF(AND(T10&gt;="II",T10&lt;="II"),"ACEPTABLE CON CONTROL ESPECIFICO",IF(AND(T10&gt;="I",T10&lt;="I"),"NO ACEPTABLE",""))))</f>
        <v>ACEPTABLE CON CONTROL ESPECIFICO</v>
      </c>
      <c r="V10" s="8">
        <v>1</v>
      </c>
      <c r="W10" s="8" t="s">
        <v>74</v>
      </c>
      <c r="X10" s="8"/>
      <c r="Y10" s="8"/>
      <c r="Z10" s="8"/>
      <c r="AA10" s="8" t="s">
        <v>127</v>
      </c>
      <c r="AB10" s="10" t="s">
        <v>128</v>
      </c>
    </row>
    <row r="11" spans="3:28" ht="242.25" x14ac:dyDescent="0.25">
      <c r="C11" s="75"/>
      <c r="D11" s="77"/>
      <c r="E11" s="75"/>
      <c r="F11" s="75"/>
      <c r="G11" s="7" t="s">
        <v>36</v>
      </c>
      <c r="H11" s="7" t="s">
        <v>50</v>
      </c>
      <c r="I11" s="7" t="s">
        <v>51</v>
      </c>
      <c r="J11" s="7" t="s">
        <v>63</v>
      </c>
      <c r="K11" s="7" t="s">
        <v>37</v>
      </c>
      <c r="L11" s="7" t="s">
        <v>37</v>
      </c>
      <c r="M11" s="7" t="s">
        <v>71</v>
      </c>
      <c r="N11" s="7">
        <v>3</v>
      </c>
      <c r="O11" s="7">
        <v>2</v>
      </c>
      <c r="P11" s="8">
        <f t="shared" si="0"/>
        <v>6</v>
      </c>
      <c r="Q11" s="23" t="str">
        <f>IF(AND(P11&gt;=2,P11&lt;=4),"BAJO",IF(AND(P11&gt;=6,P11&lt;=8),"MEDIO",IF(AND(P11&gt;=10,P11&lt;=20),"ALTO",IF(AND(P11&gt;=24,P11&lt;=40),"MUY ALTO",""))))</f>
        <v>MEDIO</v>
      </c>
      <c r="R11" s="8">
        <v>25</v>
      </c>
      <c r="S11" s="8">
        <f t="shared" si="1"/>
        <v>150</v>
      </c>
      <c r="T11" s="8" t="str">
        <f t="shared" ref="T11:T23" si="2">IF(AND(S11&gt;=10,S11&lt;=20),"IV",IF(AND(S11&gt;=40,S11&lt;=120),"III",IF(AND(S11&gt;=150,S11&lt;=500),"II",IF(AND(S11&gt;=600,S11&lt;=4000),"I",""))))</f>
        <v>II</v>
      </c>
      <c r="U11" s="9" t="str">
        <f t="shared" ref="U11:U23" si="3">IF(AND(T11&gt;="IV",T11&lt;="IV"),"ACEPTABLE",IF(AND(T11&gt;="III",T11&lt;="III"),"ACEPTABLE",IF(AND(T11&gt;="II",T11&lt;="II"),"ACEPTABLE CON CONTROL ESPECIFICO",IF(AND(T11&gt;="I",T11&lt;="I"),"NO ACEPTABLE",""))))</f>
        <v>ACEPTABLE CON CONTROL ESPECIFICO</v>
      </c>
      <c r="V11" s="8">
        <v>1</v>
      </c>
      <c r="W11" s="8" t="s">
        <v>38</v>
      </c>
      <c r="X11" s="8" t="s">
        <v>39</v>
      </c>
      <c r="Y11" s="11" t="s">
        <v>129</v>
      </c>
      <c r="Z11" s="8"/>
      <c r="AA11" s="11" t="s">
        <v>130</v>
      </c>
      <c r="AB11" s="8"/>
    </row>
    <row r="12" spans="3:28" ht="242.25" x14ac:dyDescent="0.25">
      <c r="C12" s="75"/>
      <c r="D12" s="77"/>
      <c r="E12" s="75"/>
      <c r="F12" s="75"/>
      <c r="G12" s="7" t="s">
        <v>36</v>
      </c>
      <c r="H12" s="7" t="s">
        <v>52</v>
      </c>
      <c r="I12" s="7" t="s">
        <v>51</v>
      </c>
      <c r="J12" s="10" t="s">
        <v>63</v>
      </c>
      <c r="K12" s="7" t="s">
        <v>37</v>
      </c>
      <c r="L12" s="7" t="s">
        <v>37</v>
      </c>
      <c r="M12" s="7" t="s">
        <v>71</v>
      </c>
      <c r="N12" s="7">
        <v>6</v>
      </c>
      <c r="O12" s="7">
        <v>3</v>
      </c>
      <c r="P12" s="8">
        <f t="shared" si="0"/>
        <v>18</v>
      </c>
      <c r="Q12" s="8" t="str">
        <f t="shared" ref="Q12:Q21" si="4">IF(AND(P12&gt;=2,P12&lt;=4),"BAJO",IF(AND(P12&gt;=6,P12&lt;=8),"MEDIO",IF(AND(P12&gt;=10,P12&lt;=20),"ALTO",IF(AND(P12&gt;=24,P12&lt;=40),"MUY ALTO",""))))</f>
        <v>ALTO</v>
      </c>
      <c r="R12" s="8">
        <v>25</v>
      </c>
      <c r="S12" s="8">
        <f t="shared" si="1"/>
        <v>450</v>
      </c>
      <c r="T12" s="8" t="str">
        <f t="shared" si="2"/>
        <v>II</v>
      </c>
      <c r="U12" s="9" t="str">
        <f t="shared" si="3"/>
        <v>ACEPTABLE CON CONTROL ESPECIFICO</v>
      </c>
      <c r="V12" s="8">
        <v>1</v>
      </c>
      <c r="W12" s="8" t="s">
        <v>38</v>
      </c>
      <c r="X12" s="8"/>
      <c r="Y12" s="11" t="s">
        <v>129</v>
      </c>
      <c r="Z12" s="8"/>
      <c r="AA12" s="11" t="s">
        <v>130</v>
      </c>
      <c r="AB12" s="8"/>
    </row>
    <row r="13" spans="3:28" ht="242.25" x14ac:dyDescent="0.25">
      <c r="C13" s="75"/>
      <c r="D13" s="77"/>
      <c r="E13" s="75"/>
      <c r="F13" s="75"/>
      <c r="G13" s="7" t="s">
        <v>36</v>
      </c>
      <c r="H13" s="7" t="s">
        <v>53</v>
      </c>
      <c r="I13" s="7" t="s">
        <v>51</v>
      </c>
      <c r="J13" s="7" t="s">
        <v>63</v>
      </c>
      <c r="K13" s="7" t="s">
        <v>37</v>
      </c>
      <c r="L13" s="7" t="s">
        <v>37</v>
      </c>
      <c r="M13" s="7" t="s">
        <v>71</v>
      </c>
      <c r="N13" s="7">
        <v>6</v>
      </c>
      <c r="O13" s="7">
        <v>3</v>
      </c>
      <c r="P13" s="8">
        <f t="shared" si="0"/>
        <v>18</v>
      </c>
      <c r="Q13" s="8" t="str">
        <f t="shared" si="4"/>
        <v>ALTO</v>
      </c>
      <c r="R13" s="8">
        <v>25</v>
      </c>
      <c r="S13" s="8">
        <f t="shared" si="1"/>
        <v>450</v>
      </c>
      <c r="T13" s="8" t="str">
        <f t="shared" si="2"/>
        <v>II</v>
      </c>
      <c r="U13" s="9" t="str">
        <f t="shared" si="3"/>
        <v>ACEPTABLE CON CONTROL ESPECIFICO</v>
      </c>
      <c r="V13" s="8">
        <v>1</v>
      </c>
      <c r="W13" s="8" t="s">
        <v>75</v>
      </c>
      <c r="X13" s="11"/>
      <c r="Y13" s="11" t="s">
        <v>129</v>
      </c>
      <c r="Z13" s="11"/>
      <c r="AA13" s="11" t="s">
        <v>130</v>
      </c>
      <c r="AB13" s="11"/>
    </row>
    <row r="14" spans="3:28" ht="242.25" x14ac:dyDescent="0.25">
      <c r="C14" s="75"/>
      <c r="D14" s="77"/>
      <c r="E14" s="75"/>
      <c r="F14" s="75"/>
      <c r="G14" s="7" t="s">
        <v>36</v>
      </c>
      <c r="H14" s="7" t="s">
        <v>54</v>
      </c>
      <c r="I14" s="7" t="s">
        <v>51</v>
      </c>
      <c r="J14" s="7" t="s">
        <v>63</v>
      </c>
      <c r="K14" s="7" t="s">
        <v>37</v>
      </c>
      <c r="L14" s="7" t="s">
        <v>37</v>
      </c>
      <c r="M14" s="7" t="s">
        <v>71</v>
      </c>
      <c r="N14" s="7">
        <v>6</v>
      </c>
      <c r="O14" s="7">
        <v>3</v>
      </c>
      <c r="P14" s="8">
        <f t="shared" si="0"/>
        <v>18</v>
      </c>
      <c r="Q14" s="8" t="str">
        <f t="shared" si="4"/>
        <v>ALTO</v>
      </c>
      <c r="R14" s="8">
        <v>25</v>
      </c>
      <c r="S14" s="8">
        <f t="shared" si="1"/>
        <v>450</v>
      </c>
      <c r="T14" s="8" t="str">
        <f t="shared" si="2"/>
        <v>II</v>
      </c>
      <c r="U14" s="9" t="str">
        <f t="shared" si="3"/>
        <v>ACEPTABLE CON CONTROL ESPECIFICO</v>
      </c>
      <c r="V14" s="8">
        <v>1</v>
      </c>
      <c r="W14" s="8" t="s">
        <v>75</v>
      </c>
      <c r="X14" s="8"/>
      <c r="Y14" s="11" t="s">
        <v>129</v>
      </c>
      <c r="Z14" s="8" t="s">
        <v>84</v>
      </c>
      <c r="AA14" s="11" t="s">
        <v>130</v>
      </c>
      <c r="AB14" s="8"/>
    </row>
    <row r="15" spans="3:28" ht="242.25" x14ac:dyDescent="0.25">
      <c r="C15" s="75"/>
      <c r="D15" s="77"/>
      <c r="E15" s="75"/>
      <c r="F15" s="75"/>
      <c r="G15" s="7" t="s">
        <v>36</v>
      </c>
      <c r="H15" s="7" t="s">
        <v>55</v>
      </c>
      <c r="I15" s="7" t="s">
        <v>51</v>
      </c>
      <c r="J15" s="7" t="s">
        <v>64</v>
      </c>
      <c r="K15" s="7" t="s">
        <v>37</v>
      </c>
      <c r="L15" s="7" t="s">
        <v>37</v>
      </c>
      <c r="M15" s="7" t="s">
        <v>71</v>
      </c>
      <c r="N15" s="7">
        <v>6</v>
      </c>
      <c r="O15" s="7">
        <v>3</v>
      </c>
      <c r="P15" s="8">
        <f t="shared" si="0"/>
        <v>18</v>
      </c>
      <c r="Q15" s="8" t="str">
        <f t="shared" si="4"/>
        <v>ALTO</v>
      </c>
      <c r="R15" s="8">
        <v>25</v>
      </c>
      <c r="S15" s="8">
        <f t="shared" si="1"/>
        <v>450</v>
      </c>
      <c r="T15" s="8" t="str">
        <f t="shared" si="2"/>
        <v>II</v>
      </c>
      <c r="U15" s="9" t="str">
        <f t="shared" si="3"/>
        <v>ACEPTABLE CON CONTROL ESPECIFICO</v>
      </c>
      <c r="V15" s="8">
        <v>1</v>
      </c>
      <c r="W15" s="8" t="s">
        <v>75</v>
      </c>
      <c r="X15" s="8"/>
      <c r="Y15" s="11" t="s">
        <v>129</v>
      </c>
      <c r="Z15" s="8"/>
      <c r="AA15" s="11" t="s">
        <v>130</v>
      </c>
      <c r="AB15" s="8"/>
    </row>
    <row r="16" spans="3:28" ht="242.25" x14ac:dyDescent="0.25">
      <c r="C16" s="75"/>
      <c r="D16" s="77"/>
      <c r="E16" s="75"/>
      <c r="F16" s="75"/>
      <c r="G16" s="7" t="s">
        <v>36</v>
      </c>
      <c r="H16" s="7" t="s">
        <v>56</v>
      </c>
      <c r="I16" s="7" t="s">
        <v>51</v>
      </c>
      <c r="J16" s="7" t="s">
        <v>65</v>
      </c>
      <c r="K16" s="7" t="s">
        <v>37</v>
      </c>
      <c r="L16" s="7" t="s">
        <v>37</v>
      </c>
      <c r="M16" s="7" t="s">
        <v>71</v>
      </c>
      <c r="N16" s="7">
        <v>6</v>
      </c>
      <c r="O16" s="7">
        <v>3</v>
      </c>
      <c r="P16" s="8">
        <f t="shared" si="0"/>
        <v>18</v>
      </c>
      <c r="Q16" s="8" t="str">
        <f t="shared" si="4"/>
        <v>ALTO</v>
      </c>
      <c r="R16" s="8">
        <v>25</v>
      </c>
      <c r="S16" s="8">
        <f t="shared" si="1"/>
        <v>450</v>
      </c>
      <c r="T16" s="8" t="str">
        <f t="shared" si="2"/>
        <v>II</v>
      </c>
      <c r="U16" s="9" t="str">
        <f t="shared" si="3"/>
        <v>ACEPTABLE CON CONTROL ESPECIFICO</v>
      </c>
      <c r="V16" s="8">
        <v>1</v>
      </c>
      <c r="W16" s="8" t="s">
        <v>75</v>
      </c>
      <c r="X16" s="8"/>
      <c r="Y16" s="11" t="s">
        <v>129</v>
      </c>
      <c r="Z16" s="8"/>
      <c r="AA16" s="11" t="s">
        <v>130</v>
      </c>
      <c r="AB16" s="8"/>
    </row>
    <row r="17" spans="2:31" ht="153" x14ac:dyDescent="0.25">
      <c r="C17" s="75"/>
      <c r="D17" s="77"/>
      <c r="E17" s="75"/>
      <c r="F17" s="75"/>
      <c r="G17" s="7" t="s">
        <v>36</v>
      </c>
      <c r="H17" s="7" t="s">
        <v>57</v>
      </c>
      <c r="I17" s="7" t="s">
        <v>58</v>
      </c>
      <c r="J17" s="7" t="s">
        <v>66</v>
      </c>
      <c r="K17" s="7" t="s">
        <v>37</v>
      </c>
      <c r="L17" s="7" t="s">
        <v>37</v>
      </c>
      <c r="M17" s="7" t="s">
        <v>72</v>
      </c>
      <c r="N17" s="7">
        <v>2</v>
      </c>
      <c r="O17" s="7">
        <v>3</v>
      </c>
      <c r="P17" s="8">
        <f t="shared" si="0"/>
        <v>6</v>
      </c>
      <c r="Q17" s="8" t="str">
        <f t="shared" si="4"/>
        <v>MEDIO</v>
      </c>
      <c r="R17" s="8">
        <v>25</v>
      </c>
      <c r="S17" s="8">
        <f t="shared" si="1"/>
        <v>150</v>
      </c>
      <c r="T17" s="8" t="str">
        <f t="shared" si="2"/>
        <v>II</v>
      </c>
      <c r="U17" s="9" t="str">
        <f t="shared" si="3"/>
        <v>ACEPTABLE CON CONTROL ESPECIFICO</v>
      </c>
      <c r="V17" s="8">
        <v>1</v>
      </c>
      <c r="W17" s="8" t="s">
        <v>76</v>
      </c>
      <c r="X17" s="8"/>
      <c r="Y17" s="13"/>
      <c r="Z17" s="8"/>
      <c r="AA17" s="14" t="s">
        <v>117</v>
      </c>
      <c r="AB17" s="8"/>
    </row>
    <row r="18" spans="2:31" ht="192.75" customHeight="1" x14ac:dyDescent="0.25">
      <c r="C18" s="75"/>
      <c r="D18" s="77"/>
      <c r="E18" s="75"/>
      <c r="F18" s="75"/>
      <c r="G18" s="7" t="s">
        <v>36</v>
      </c>
      <c r="H18" s="7" t="s">
        <v>59</v>
      </c>
      <c r="I18" s="7" t="s">
        <v>58</v>
      </c>
      <c r="J18" s="7" t="s">
        <v>67</v>
      </c>
      <c r="K18" s="7" t="s">
        <v>37</v>
      </c>
      <c r="L18" s="7" t="s">
        <v>37</v>
      </c>
      <c r="M18" s="7" t="s">
        <v>72</v>
      </c>
      <c r="N18" s="7">
        <v>2</v>
      </c>
      <c r="O18" s="7">
        <v>4</v>
      </c>
      <c r="P18" s="8">
        <f t="shared" si="0"/>
        <v>8</v>
      </c>
      <c r="Q18" s="8" t="str">
        <f t="shared" si="4"/>
        <v>MEDIO</v>
      </c>
      <c r="R18" s="8">
        <v>25</v>
      </c>
      <c r="S18" s="8">
        <f t="shared" si="1"/>
        <v>200</v>
      </c>
      <c r="T18" s="8" t="str">
        <f t="shared" si="2"/>
        <v>II</v>
      </c>
      <c r="U18" s="9" t="str">
        <f t="shared" si="3"/>
        <v>ACEPTABLE CON CONTROL ESPECIFICO</v>
      </c>
      <c r="V18" s="8">
        <v>1</v>
      </c>
      <c r="W18" s="8" t="s">
        <v>77</v>
      </c>
      <c r="X18" s="8"/>
      <c r="Y18" s="13"/>
      <c r="Z18" s="8"/>
      <c r="AA18" s="14" t="s">
        <v>117</v>
      </c>
      <c r="AB18" s="8"/>
    </row>
    <row r="19" spans="2:31" ht="216.75" x14ac:dyDescent="0.25">
      <c r="C19" s="75"/>
      <c r="D19" s="77"/>
      <c r="E19" s="75"/>
      <c r="F19" s="75"/>
      <c r="G19" s="7" t="s">
        <v>36</v>
      </c>
      <c r="H19" s="7" t="s">
        <v>60</v>
      </c>
      <c r="I19" s="7" t="s">
        <v>58</v>
      </c>
      <c r="J19" s="7" t="s">
        <v>68</v>
      </c>
      <c r="K19" s="7" t="s">
        <v>37</v>
      </c>
      <c r="L19" s="7" t="s">
        <v>37</v>
      </c>
      <c r="M19" s="7" t="s">
        <v>37</v>
      </c>
      <c r="N19" s="15">
        <v>6</v>
      </c>
      <c r="O19" s="15">
        <v>3</v>
      </c>
      <c r="P19" s="8">
        <f t="shared" si="0"/>
        <v>18</v>
      </c>
      <c r="Q19" s="8" t="str">
        <f t="shared" si="4"/>
        <v>ALTO</v>
      </c>
      <c r="R19" s="16">
        <v>25</v>
      </c>
      <c r="S19" s="8">
        <f t="shared" si="1"/>
        <v>450</v>
      </c>
      <c r="T19" s="8" t="str">
        <f t="shared" si="2"/>
        <v>II</v>
      </c>
      <c r="U19" s="9" t="str">
        <f t="shared" si="3"/>
        <v>ACEPTABLE CON CONTROL ESPECIFICO</v>
      </c>
      <c r="V19" s="8">
        <v>1</v>
      </c>
      <c r="W19" s="8" t="s">
        <v>78</v>
      </c>
      <c r="X19" s="17"/>
      <c r="Y19" s="18"/>
      <c r="Z19" s="17"/>
      <c r="AA19" s="14" t="s">
        <v>136</v>
      </c>
      <c r="AB19" s="17" t="s">
        <v>81</v>
      </c>
      <c r="AE19" s="1"/>
    </row>
    <row r="20" spans="2:31" ht="216.75" x14ac:dyDescent="0.25">
      <c r="C20" s="75"/>
      <c r="D20" s="77"/>
      <c r="E20" s="75"/>
      <c r="F20" s="75"/>
      <c r="G20" s="7" t="s">
        <v>36</v>
      </c>
      <c r="H20" s="14" t="s">
        <v>89</v>
      </c>
      <c r="I20" s="14" t="s">
        <v>86</v>
      </c>
      <c r="J20" s="14" t="s">
        <v>69</v>
      </c>
      <c r="K20" s="14" t="s">
        <v>37</v>
      </c>
      <c r="L20" s="14" t="s">
        <v>73</v>
      </c>
      <c r="M20" s="14" t="s">
        <v>37</v>
      </c>
      <c r="N20" s="7">
        <v>6</v>
      </c>
      <c r="O20" s="7">
        <v>3</v>
      </c>
      <c r="P20" s="8">
        <f t="shared" si="0"/>
        <v>18</v>
      </c>
      <c r="Q20" s="8" t="str">
        <f t="shared" si="4"/>
        <v>ALTO</v>
      </c>
      <c r="R20" s="8">
        <v>25</v>
      </c>
      <c r="S20" s="8">
        <f t="shared" si="1"/>
        <v>450</v>
      </c>
      <c r="T20" s="8" t="str">
        <f t="shared" si="2"/>
        <v>II</v>
      </c>
      <c r="U20" s="9" t="str">
        <f t="shared" si="3"/>
        <v>ACEPTABLE CON CONTROL ESPECIFICO</v>
      </c>
      <c r="V20" s="8">
        <v>1</v>
      </c>
      <c r="W20" s="8" t="s">
        <v>79</v>
      </c>
      <c r="X20" s="13"/>
      <c r="Y20" s="12" t="s">
        <v>85</v>
      </c>
      <c r="Z20" s="13"/>
      <c r="AA20" s="12" t="s">
        <v>139</v>
      </c>
      <c r="AB20" s="19" t="s">
        <v>44</v>
      </c>
    </row>
    <row r="21" spans="2:31" ht="240.75" customHeight="1" x14ac:dyDescent="0.25">
      <c r="C21" s="76"/>
      <c r="D21" s="77"/>
      <c r="E21" s="76"/>
      <c r="F21" s="76"/>
      <c r="G21" s="14" t="s">
        <v>36</v>
      </c>
      <c r="H21" s="14" t="s">
        <v>88</v>
      </c>
      <c r="I21" s="14" t="s">
        <v>87</v>
      </c>
      <c r="J21" s="14" t="s">
        <v>70</v>
      </c>
      <c r="K21" s="14" t="s">
        <v>37</v>
      </c>
      <c r="L21" s="14" t="s">
        <v>37</v>
      </c>
      <c r="M21" s="14" t="s">
        <v>37</v>
      </c>
      <c r="N21" s="7">
        <v>2</v>
      </c>
      <c r="O21" s="7">
        <v>1</v>
      </c>
      <c r="P21" s="8">
        <f t="shared" si="0"/>
        <v>2</v>
      </c>
      <c r="Q21" s="8" t="str">
        <f t="shared" si="4"/>
        <v>BAJO</v>
      </c>
      <c r="R21" s="26">
        <v>25</v>
      </c>
      <c r="S21" s="8">
        <f t="shared" si="1"/>
        <v>50</v>
      </c>
      <c r="T21" s="8" t="str">
        <f t="shared" si="2"/>
        <v>III</v>
      </c>
      <c r="U21" s="9" t="str">
        <f t="shared" si="3"/>
        <v>ACEPTABLE</v>
      </c>
      <c r="V21" s="8">
        <v>1</v>
      </c>
      <c r="W21" s="19" t="s">
        <v>80</v>
      </c>
      <c r="X21" s="13"/>
      <c r="Y21" s="13"/>
      <c r="Z21" s="13"/>
      <c r="AA21" s="12" t="s">
        <v>121</v>
      </c>
      <c r="AB21" s="19" t="s">
        <v>82</v>
      </c>
    </row>
    <row r="22" spans="2:31" ht="95.25" customHeight="1" x14ac:dyDescent="0.25">
      <c r="B22" s="24"/>
      <c r="C22" s="27"/>
      <c r="D22" s="24"/>
      <c r="E22" s="24"/>
      <c r="F22" s="24"/>
      <c r="G22" s="12" t="s">
        <v>36</v>
      </c>
      <c r="H22" s="29" t="s">
        <v>90</v>
      </c>
      <c r="I22" s="29" t="s">
        <v>91</v>
      </c>
      <c r="J22" s="29" t="s">
        <v>103</v>
      </c>
      <c r="K22" s="29" t="s">
        <v>37</v>
      </c>
      <c r="L22" s="29" t="s">
        <v>37</v>
      </c>
      <c r="M22" s="29" t="s">
        <v>96</v>
      </c>
      <c r="N22" s="29">
        <v>6</v>
      </c>
      <c r="O22" s="29">
        <v>3</v>
      </c>
      <c r="P22" s="29">
        <f>+N22*O22</f>
        <v>18</v>
      </c>
      <c r="Q22" s="35" t="s">
        <v>97</v>
      </c>
      <c r="R22" s="31">
        <v>25</v>
      </c>
      <c r="S22" s="31">
        <f t="shared" si="1"/>
        <v>450</v>
      </c>
      <c r="T22" s="31" t="str">
        <f t="shared" si="2"/>
        <v>II</v>
      </c>
      <c r="U22" s="37" t="str">
        <f t="shared" si="3"/>
        <v>ACEPTABLE CON CONTROL ESPECIFICO</v>
      </c>
      <c r="V22" s="29">
        <v>10</v>
      </c>
      <c r="W22" s="29" t="s">
        <v>106</v>
      </c>
      <c r="X22" s="29"/>
      <c r="Y22" s="29"/>
      <c r="Z22" s="29"/>
      <c r="AA22" s="29" t="s">
        <v>122</v>
      </c>
      <c r="AB22" s="29" t="s">
        <v>118</v>
      </c>
    </row>
    <row r="23" spans="2:31" ht="125.25" customHeight="1" x14ac:dyDescent="0.25">
      <c r="B23" s="24"/>
      <c r="C23" s="27"/>
      <c r="D23" s="24"/>
      <c r="E23" s="24"/>
      <c r="F23" s="24"/>
      <c r="G23" s="30" t="s">
        <v>36</v>
      </c>
      <c r="H23" s="30" t="s">
        <v>92</v>
      </c>
      <c r="I23" s="30" t="s">
        <v>93</v>
      </c>
      <c r="J23" s="30" t="s">
        <v>104</v>
      </c>
      <c r="K23" s="30" t="s">
        <v>37</v>
      </c>
      <c r="L23" s="30" t="s">
        <v>37</v>
      </c>
      <c r="M23" s="30" t="s">
        <v>37</v>
      </c>
      <c r="N23" s="30">
        <v>3</v>
      </c>
      <c r="O23" s="30">
        <v>2</v>
      </c>
      <c r="P23" s="30">
        <f>+N23*O23</f>
        <v>6</v>
      </c>
      <c r="Q23" s="34" t="s">
        <v>18</v>
      </c>
      <c r="R23" s="32">
        <v>25</v>
      </c>
      <c r="S23" s="32">
        <f t="shared" si="1"/>
        <v>150</v>
      </c>
      <c r="T23" s="32" t="str">
        <f t="shared" si="2"/>
        <v>II</v>
      </c>
      <c r="U23" s="38" t="str">
        <f t="shared" si="3"/>
        <v>ACEPTABLE CON CONTROL ESPECIFICO</v>
      </c>
      <c r="V23" s="30">
        <v>1</v>
      </c>
      <c r="W23" s="30" t="s">
        <v>107</v>
      </c>
      <c r="X23" s="30"/>
      <c r="Y23" s="30"/>
      <c r="Z23" s="30"/>
      <c r="AA23" s="30" t="s">
        <v>110</v>
      </c>
      <c r="AB23" s="30" t="s">
        <v>120</v>
      </c>
    </row>
    <row r="24" spans="2:31" ht="103.5" customHeight="1" x14ac:dyDescent="0.25">
      <c r="B24" s="24"/>
      <c r="C24" s="28"/>
      <c r="D24" s="25"/>
      <c r="E24" s="25"/>
      <c r="F24" s="25"/>
      <c r="G24" s="12" t="s">
        <v>36</v>
      </c>
      <c r="H24" s="29" t="s">
        <v>94</v>
      </c>
      <c r="I24" s="29" t="s">
        <v>95</v>
      </c>
      <c r="J24" s="29" t="s">
        <v>101</v>
      </c>
      <c r="K24" s="29" t="s">
        <v>37</v>
      </c>
      <c r="L24" s="29" t="s">
        <v>102</v>
      </c>
      <c r="M24" s="29" t="s">
        <v>37</v>
      </c>
      <c r="N24" s="29">
        <v>2</v>
      </c>
      <c r="O24" s="29">
        <v>1</v>
      </c>
      <c r="P24" s="29">
        <v>2</v>
      </c>
      <c r="Q24" s="33" t="s">
        <v>98</v>
      </c>
      <c r="R24" s="29">
        <v>25</v>
      </c>
      <c r="S24" s="31">
        <v>50</v>
      </c>
      <c r="T24" s="29" t="s">
        <v>99</v>
      </c>
      <c r="U24" s="36" t="s">
        <v>100</v>
      </c>
      <c r="V24" s="29">
        <v>10</v>
      </c>
      <c r="W24" s="29" t="s">
        <v>108</v>
      </c>
      <c r="X24" s="29"/>
      <c r="Y24" s="29"/>
      <c r="Z24" s="29"/>
      <c r="AA24" s="29" t="s">
        <v>124</v>
      </c>
      <c r="AB24" s="29" t="s">
        <v>119</v>
      </c>
    </row>
  </sheetData>
  <mergeCells count="23">
    <mergeCell ref="C10:C21"/>
    <mergeCell ref="D10:D21"/>
    <mergeCell ref="E10:E21"/>
    <mergeCell ref="F10:F21"/>
    <mergeCell ref="H8:I8"/>
    <mergeCell ref="C7:N7"/>
    <mergeCell ref="O7:AA7"/>
    <mergeCell ref="C8:C9"/>
    <mergeCell ref="D8:D9"/>
    <mergeCell ref="E8:E9"/>
    <mergeCell ref="F8:F9"/>
    <mergeCell ref="G8:G9"/>
    <mergeCell ref="J8:J9"/>
    <mergeCell ref="K8:M8"/>
    <mergeCell ref="N8:T8"/>
    <mergeCell ref="V8:W8"/>
    <mergeCell ref="X8:AB8"/>
    <mergeCell ref="C1:D4"/>
    <mergeCell ref="E1:AA2"/>
    <mergeCell ref="E3:AA4"/>
    <mergeCell ref="C5:N5"/>
    <mergeCell ref="O5:AA6"/>
    <mergeCell ref="C6:N6"/>
  </mergeCells>
  <conditionalFormatting sqref="U10:U21">
    <cfRule type="containsText" dxfId="17" priority="4" stopIfTrue="1" operator="containsText" text="NO ACEPTABLE">
      <formula>NOT(ISERROR(SEARCH("NO ACEPTABLE",U10)))</formula>
    </cfRule>
    <cfRule type="containsText" dxfId="16" priority="5" stopIfTrue="1" operator="containsText" text="CONTROL">
      <formula>NOT(ISERROR(SEARCH("CONTROL",U10)))</formula>
    </cfRule>
    <cfRule type="notContainsText" dxfId="15" priority="6" stopIfTrue="1" operator="notContains" text="CONTROL">
      <formula>ISERROR(SEARCH("CONTROL",U10))</formula>
    </cfRule>
  </conditionalFormatting>
  <conditionalFormatting sqref="Q10:Q21">
    <cfRule type="containsText" dxfId="14" priority="1" stopIfTrue="1" operator="containsText" text="ALTO">
      <formula>NOT(ISERROR(SEARCH("ALTO",Q10)))</formula>
    </cfRule>
    <cfRule type="containsText" dxfId="13" priority="2" stopIfTrue="1" operator="containsText" text="MEDIO">
      <formula>NOT(ISERROR(SEARCH("MEDIO",Q10)))</formula>
    </cfRule>
    <cfRule type="containsText" dxfId="12" priority="3" stopIfTrue="1" operator="containsText" text="BAJO">
      <formula>NOT(ISERROR(SEARCH("BAJO",Q10)))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1F9B-B8FC-464E-9464-F5CA450362FF}">
  <dimension ref="C1:AB19"/>
  <sheetViews>
    <sheetView topLeftCell="I17" zoomScale="80" zoomScaleNormal="80" workbookViewId="0">
      <selection activeCell="AA19" sqref="AA19"/>
    </sheetView>
  </sheetViews>
  <sheetFormatPr baseColWidth="10" defaultRowHeight="15" x14ac:dyDescent="0.25"/>
  <cols>
    <col min="27" max="27" width="12.7109375" customWidth="1"/>
    <col min="28" max="28" width="12" customWidth="1"/>
  </cols>
  <sheetData>
    <row r="1" spans="3:28" x14ac:dyDescent="0.25">
      <c r="C1" s="40" t="s">
        <v>0</v>
      </c>
      <c r="D1" s="41"/>
      <c r="E1" s="46" t="s">
        <v>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8"/>
    </row>
    <row r="2" spans="3:28" x14ac:dyDescent="0.25">
      <c r="C2" s="42"/>
      <c r="D2" s="43"/>
      <c r="E2" s="49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</row>
    <row r="3" spans="3:28" x14ac:dyDescent="0.25">
      <c r="C3" s="42"/>
      <c r="D3" s="43"/>
      <c r="E3" s="52" t="s">
        <v>2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4"/>
    </row>
    <row r="4" spans="3:28" x14ac:dyDescent="0.25">
      <c r="C4" s="44"/>
      <c r="D4" s="45"/>
      <c r="E4" s="55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7"/>
    </row>
    <row r="5" spans="3:28" ht="18" x14ac:dyDescent="0.25">
      <c r="C5" s="58" t="s">
        <v>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 t="s">
        <v>4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1"/>
    </row>
    <row r="6" spans="3:28" ht="18" x14ac:dyDescent="0.25">
      <c r="C6" s="65" t="s">
        <v>5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2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3:28" ht="18" x14ac:dyDescent="0.25">
      <c r="C7" s="66" t="s">
        <v>6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7" t="s">
        <v>7</v>
      </c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9"/>
    </row>
    <row r="8" spans="3:28" ht="38.25" x14ac:dyDescent="0.25">
      <c r="C8" s="70" t="s">
        <v>8</v>
      </c>
      <c r="D8" s="70" t="s">
        <v>40</v>
      </c>
      <c r="E8" s="70" t="s">
        <v>41</v>
      </c>
      <c r="F8" s="70" t="s">
        <v>9</v>
      </c>
      <c r="G8" s="70" t="s">
        <v>10</v>
      </c>
      <c r="H8" s="78" t="s">
        <v>83</v>
      </c>
      <c r="I8" s="79"/>
      <c r="J8" s="72" t="s">
        <v>11</v>
      </c>
      <c r="K8" s="74" t="s">
        <v>42</v>
      </c>
      <c r="L8" s="74"/>
      <c r="M8" s="74"/>
      <c r="N8" s="74" t="s">
        <v>12</v>
      </c>
      <c r="O8" s="74"/>
      <c r="P8" s="74"/>
      <c r="Q8" s="74"/>
      <c r="R8" s="74"/>
      <c r="S8" s="74"/>
      <c r="T8" s="74"/>
      <c r="U8" s="20" t="s">
        <v>13</v>
      </c>
      <c r="V8" s="74" t="s">
        <v>14</v>
      </c>
      <c r="W8" s="74"/>
      <c r="X8" s="74" t="s">
        <v>15</v>
      </c>
      <c r="Y8" s="74"/>
      <c r="Z8" s="74"/>
      <c r="AA8" s="74"/>
      <c r="AB8" s="74"/>
    </row>
    <row r="9" spans="3:28" ht="90.75" x14ac:dyDescent="0.25">
      <c r="C9" s="71"/>
      <c r="D9" s="71"/>
      <c r="E9" s="71"/>
      <c r="F9" s="71"/>
      <c r="G9" s="71"/>
      <c r="H9" s="22" t="s">
        <v>16</v>
      </c>
      <c r="I9" s="22" t="s">
        <v>47</v>
      </c>
      <c r="J9" s="73"/>
      <c r="K9" s="21" t="s">
        <v>17</v>
      </c>
      <c r="L9" s="21" t="s">
        <v>18</v>
      </c>
      <c r="M9" s="21" t="s">
        <v>19</v>
      </c>
      <c r="N9" s="22" t="s">
        <v>20</v>
      </c>
      <c r="O9" s="22" t="s">
        <v>21</v>
      </c>
      <c r="P9" s="22" t="s">
        <v>22</v>
      </c>
      <c r="Q9" s="22" t="s">
        <v>23</v>
      </c>
      <c r="R9" s="22" t="s">
        <v>24</v>
      </c>
      <c r="S9" s="22" t="s">
        <v>25</v>
      </c>
      <c r="T9" s="22" t="s">
        <v>26</v>
      </c>
      <c r="U9" s="22" t="s">
        <v>27</v>
      </c>
      <c r="V9" s="22" t="s">
        <v>28</v>
      </c>
      <c r="W9" s="22" t="s">
        <v>29</v>
      </c>
      <c r="X9" s="5" t="s">
        <v>30</v>
      </c>
      <c r="Y9" s="22" t="s">
        <v>31</v>
      </c>
      <c r="Z9" s="6" t="s">
        <v>32</v>
      </c>
      <c r="AA9" s="22" t="s">
        <v>33</v>
      </c>
      <c r="AB9" s="22" t="s">
        <v>34</v>
      </c>
    </row>
    <row r="10" spans="3:28" ht="153" customHeight="1" x14ac:dyDescent="0.25">
      <c r="C10" s="75" t="s">
        <v>111</v>
      </c>
      <c r="D10" s="76" t="s">
        <v>35</v>
      </c>
      <c r="E10" s="75" t="s">
        <v>112</v>
      </c>
      <c r="F10" s="75" t="s">
        <v>113</v>
      </c>
      <c r="G10" s="7" t="s">
        <v>36</v>
      </c>
      <c r="H10" s="7" t="s">
        <v>48</v>
      </c>
      <c r="I10" s="7" t="s">
        <v>49</v>
      </c>
      <c r="J10" s="7" t="s">
        <v>62</v>
      </c>
      <c r="K10" s="7" t="s">
        <v>37</v>
      </c>
      <c r="L10" s="7" t="s">
        <v>37</v>
      </c>
      <c r="M10" s="7" t="s">
        <v>37</v>
      </c>
      <c r="N10" s="7">
        <v>2</v>
      </c>
      <c r="O10" s="7">
        <v>3</v>
      </c>
      <c r="P10" s="8">
        <f t="shared" ref="P10:P16" si="0">+N10*O10</f>
        <v>6</v>
      </c>
      <c r="Q10" s="8" t="str">
        <f>IF(AND(P10&gt;=2,P10&lt;=4),"BAJO",IF(AND(P10&gt;=6,P10&lt;=8),"MEDIO",IF(AND(P10&gt;=10,P10&lt;=20),"ALTO",IF(AND(P10&gt;=24,P10&lt;=40),"MUY ALTO",""))))</f>
        <v>MEDIO</v>
      </c>
      <c r="R10" s="8">
        <v>25</v>
      </c>
      <c r="S10" s="8">
        <f t="shared" ref="S10:S18" si="1">+P10*R10</f>
        <v>150</v>
      </c>
      <c r="T10" s="8" t="str">
        <f>IF(AND(S10&gt;=10,S10&lt;=20),"IV",IF(AND(S10&gt;=40,S10&lt;=120),"III",IF(AND(S10&gt;=150,S10&lt;=500),"II",IF(AND(S10&gt;=600,S10&lt;=4000),"I",""))))</f>
        <v>II</v>
      </c>
      <c r="U10" s="9" t="str">
        <f>IF(AND(T10&gt;="IV",T10&lt;="IV"),"ACEPTABLE",IF(AND(T10&gt;="III",T10&lt;="III"),"ACEPTABLE",IF(AND(T10&gt;="II",T10&lt;="II"),"ACEPTABLE CON CONTROL ESPECIFICO",IF(AND(T10&gt;="I",T10&lt;="I"),"NO ACEPTABLE",""))))</f>
        <v>ACEPTABLE CON CONTROL ESPECIFICO</v>
      </c>
      <c r="V10" s="8">
        <v>1</v>
      </c>
      <c r="W10" s="8" t="s">
        <v>74</v>
      </c>
      <c r="X10" s="8"/>
      <c r="Y10" s="8"/>
      <c r="Z10" s="8"/>
      <c r="AA10" s="8" t="s">
        <v>127</v>
      </c>
      <c r="AB10" s="10" t="s">
        <v>128</v>
      </c>
    </row>
    <row r="11" spans="3:28" ht="248.25" customHeight="1" x14ac:dyDescent="0.25">
      <c r="C11" s="75"/>
      <c r="D11" s="77"/>
      <c r="E11" s="75"/>
      <c r="F11" s="75"/>
      <c r="G11" s="7" t="s">
        <v>36</v>
      </c>
      <c r="H11" s="7" t="s">
        <v>54</v>
      </c>
      <c r="I11" s="7" t="s">
        <v>51</v>
      </c>
      <c r="J11" s="7" t="s">
        <v>63</v>
      </c>
      <c r="K11" s="7" t="s">
        <v>37</v>
      </c>
      <c r="L11" s="7" t="s">
        <v>37</v>
      </c>
      <c r="M11" s="7" t="s">
        <v>71</v>
      </c>
      <c r="N11" s="7">
        <v>6</v>
      </c>
      <c r="O11" s="7">
        <v>3</v>
      </c>
      <c r="P11" s="8">
        <f t="shared" si="0"/>
        <v>18</v>
      </c>
      <c r="Q11" s="8" t="str">
        <f t="shared" ref="Q11:Q16" si="2">IF(AND(P11&gt;=2,P11&lt;=4),"BAJO",IF(AND(P11&gt;=6,P11&lt;=8),"MEDIO",IF(AND(P11&gt;=10,P11&lt;=20),"ALTO",IF(AND(P11&gt;=24,P11&lt;=40),"MUY ALTO",""))))</f>
        <v>ALTO</v>
      </c>
      <c r="R11" s="8">
        <v>25</v>
      </c>
      <c r="S11" s="8">
        <f t="shared" si="1"/>
        <v>450</v>
      </c>
      <c r="T11" s="8" t="str">
        <f t="shared" ref="T11:T18" si="3">IF(AND(S11&gt;=10,S11&lt;=20),"IV",IF(AND(S11&gt;=40,S11&lt;=120),"III",IF(AND(S11&gt;=150,S11&lt;=500),"II",IF(AND(S11&gt;=600,S11&lt;=4000),"I",""))))</f>
        <v>II</v>
      </c>
      <c r="U11" s="9" t="str">
        <f t="shared" ref="U11:U18" si="4">IF(AND(T11&gt;="IV",T11&lt;="IV"),"ACEPTABLE",IF(AND(T11&gt;="III",T11&lt;="III"),"ACEPTABLE",IF(AND(T11&gt;="II",T11&lt;="II"),"ACEPTABLE CON CONTROL ESPECIFICO",IF(AND(T11&gt;="I",T11&lt;="I"),"NO ACEPTABLE",""))))</f>
        <v>ACEPTABLE CON CONTROL ESPECIFICO</v>
      </c>
      <c r="V11" s="8">
        <v>1</v>
      </c>
      <c r="W11" s="8" t="s">
        <v>75</v>
      </c>
      <c r="X11" s="8"/>
      <c r="Y11" s="11" t="s">
        <v>129</v>
      </c>
      <c r="Z11" s="8" t="s">
        <v>84</v>
      </c>
      <c r="AA11" s="11" t="s">
        <v>130</v>
      </c>
      <c r="AB11" s="8"/>
    </row>
    <row r="12" spans="3:28" ht="178.5" x14ac:dyDescent="0.25">
      <c r="C12" s="75"/>
      <c r="D12" s="77"/>
      <c r="E12" s="75"/>
      <c r="F12" s="75"/>
      <c r="G12" s="7" t="s">
        <v>36</v>
      </c>
      <c r="H12" s="7" t="s">
        <v>57</v>
      </c>
      <c r="I12" s="7" t="s">
        <v>58</v>
      </c>
      <c r="J12" s="7" t="s">
        <v>66</v>
      </c>
      <c r="K12" s="7" t="s">
        <v>37</v>
      </c>
      <c r="L12" s="7" t="s">
        <v>37</v>
      </c>
      <c r="M12" s="7" t="s">
        <v>72</v>
      </c>
      <c r="N12" s="7">
        <v>6</v>
      </c>
      <c r="O12" s="7">
        <v>3</v>
      </c>
      <c r="P12" s="8">
        <f t="shared" si="0"/>
        <v>18</v>
      </c>
      <c r="Q12" s="8" t="str">
        <f t="shared" si="2"/>
        <v>ALTO</v>
      </c>
      <c r="R12" s="8">
        <v>25</v>
      </c>
      <c r="S12" s="8">
        <f t="shared" si="1"/>
        <v>450</v>
      </c>
      <c r="T12" s="8" t="str">
        <f t="shared" si="3"/>
        <v>II</v>
      </c>
      <c r="U12" s="9" t="str">
        <f t="shared" si="4"/>
        <v>ACEPTABLE CON CONTROL ESPECIFICO</v>
      </c>
      <c r="V12" s="8">
        <v>1</v>
      </c>
      <c r="W12" s="8" t="s">
        <v>76</v>
      </c>
      <c r="X12" s="8"/>
      <c r="Y12" s="13"/>
      <c r="Z12" s="8"/>
      <c r="AA12" s="14" t="s">
        <v>136</v>
      </c>
      <c r="AB12" s="8"/>
    </row>
    <row r="13" spans="3:28" ht="178.5" x14ac:dyDescent="0.25">
      <c r="C13" s="75"/>
      <c r="D13" s="77"/>
      <c r="E13" s="75"/>
      <c r="F13" s="75"/>
      <c r="G13" s="7" t="s">
        <v>36</v>
      </c>
      <c r="H13" s="7" t="s">
        <v>59</v>
      </c>
      <c r="I13" s="7" t="s">
        <v>58</v>
      </c>
      <c r="J13" s="7" t="s">
        <v>67</v>
      </c>
      <c r="K13" s="7" t="s">
        <v>37</v>
      </c>
      <c r="L13" s="7" t="s">
        <v>37</v>
      </c>
      <c r="M13" s="7" t="s">
        <v>72</v>
      </c>
      <c r="N13" s="7">
        <v>2</v>
      </c>
      <c r="O13" s="7">
        <v>4</v>
      </c>
      <c r="P13" s="8">
        <f t="shared" si="0"/>
        <v>8</v>
      </c>
      <c r="Q13" s="8" t="str">
        <f t="shared" si="2"/>
        <v>MEDIO</v>
      </c>
      <c r="R13" s="8">
        <v>25</v>
      </c>
      <c r="S13" s="8">
        <f t="shared" si="1"/>
        <v>200</v>
      </c>
      <c r="T13" s="8" t="str">
        <f t="shared" si="3"/>
        <v>II</v>
      </c>
      <c r="U13" s="9" t="str">
        <f t="shared" si="4"/>
        <v>ACEPTABLE CON CONTROL ESPECIFICO</v>
      </c>
      <c r="V13" s="8">
        <v>1</v>
      </c>
      <c r="W13" s="8" t="s">
        <v>77</v>
      </c>
      <c r="X13" s="8"/>
      <c r="Y13" s="13"/>
      <c r="Z13" s="8"/>
      <c r="AA13" s="14" t="s">
        <v>136</v>
      </c>
      <c r="AB13" s="8"/>
    </row>
    <row r="14" spans="3:28" ht="178.5" x14ac:dyDescent="0.25">
      <c r="C14" s="75"/>
      <c r="D14" s="77"/>
      <c r="E14" s="75"/>
      <c r="F14" s="75"/>
      <c r="G14" s="7" t="s">
        <v>36</v>
      </c>
      <c r="H14" s="7" t="s">
        <v>60</v>
      </c>
      <c r="I14" s="7" t="s">
        <v>58</v>
      </c>
      <c r="J14" s="7" t="s">
        <v>68</v>
      </c>
      <c r="K14" s="7" t="s">
        <v>37</v>
      </c>
      <c r="L14" s="7" t="s">
        <v>37</v>
      </c>
      <c r="M14" s="7" t="s">
        <v>37</v>
      </c>
      <c r="N14" s="15">
        <v>6</v>
      </c>
      <c r="O14" s="15">
        <v>3</v>
      </c>
      <c r="P14" s="8">
        <f t="shared" si="0"/>
        <v>18</v>
      </c>
      <c r="Q14" s="8" t="str">
        <f t="shared" si="2"/>
        <v>ALTO</v>
      </c>
      <c r="R14" s="16">
        <v>25</v>
      </c>
      <c r="S14" s="8">
        <f t="shared" si="1"/>
        <v>450</v>
      </c>
      <c r="T14" s="8" t="str">
        <f t="shared" si="3"/>
        <v>II</v>
      </c>
      <c r="U14" s="9" t="str">
        <f t="shared" si="4"/>
        <v>ACEPTABLE CON CONTROL ESPECIFICO</v>
      </c>
      <c r="V14" s="8">
        <v>1</v>
      </c>
      <c r="W14" s="8" t="s">
        <v>78</v>
      </c>
      <c r="X14" s="17"/>
      <c r="Y14" s="18"/>
      <c r="Z14" s="17"/>
      <c r="AA14" s="14" t="s">
        <v>136</v>
      </c>
      <c r="AB14" s="17" t="s">
        <v>132</v>
      </c>
    </row>
    <row r="15" spans="3:28" ht="228" customHeight="1" x14ac:dyDescent="0.25">
      <c r="C15" s="75"/>
      <c r="D15" s="77"/>
      <c r="E15" s="75"/>
      <c r="F15" s="75"/>
      <c r="G15" s="7" t="s">
        <v>36</v>
      </c>
      <c r="H15" s="14" t="s">
        <v>89</v>
      </c>
      <c r="I15" s="14" t="s">
        <v>86</v>
      </c>
      <c r="J15" s="14" t="s">
        <v>69</v>
      </c>
      <c r="K15" s="14" t="s">
        <v>37</v>
      </c>
      <c r="L15" s="14" t="s">
        <v>73</v>
      </c>
      <c r="M15" s="14" t="s">
        <v>37</v>
      </c>
      <c r="N15" s="7">
        <v>2</v>
      </c>
      <c r="O15" s="7">
        <v>3</v>
      </c>
      <c r="P15" s="8">
        <f t="shared" si="0"/>
        <v>6</v>
      </c>
      <c r="Q15" s="8" t="str">
        <f t="shared" si="2"/>
        <v>MEDIO</v>
      </c>
      <c r="R15" s="8">
        <v>25</v>
      </c>
      <c r="S15" s="8">
        <f t="shared" si="1"/>
        <v>150</v>
      </c>
      <c r="T15" s="8" t="str">
        <f t="shared" si="3"/>
        <v>II</v>
      </c>
      <c r="U15" s="9" t="str">
        <f t="shared" si="4"/>
        <v>ACEPTABLE CON CONTROL ESPECIFICO</v>
      </c>
      <c r="V15" s="8">
        <v>1</v>
      </c>
      <c r="W15" s="8" t="s">
        <v>79</v>
      </c>
      <c r="X15" s="13"/>
      <c r="Y15" s="12" t="s">
        <v>85</v>
      </c>
      <c r="Z15" s="13"/>
      <c r="AA15" s="12" t="s">
        <v>135</v>
      </c>
      <c r="AB15" s="19" t="s">
        <v>44</v>
      </c>
    </row>
    <row r="16" spans="3:28" ht="191.25" x14ac:dyDescent="0.25">
      <c r="C16" s="76"/>
      <c r="D16" s="77"/>
      <c r="E16" s="76"/>
      <c r="F16" s="76"/>
      <c r="G16" s="14" t="s">
        <v>36</v>
      </c>
      <c r="H16" s="14" t="s">
        <v>88</v>
      </c>
      <c r="I16" s="14" t="s">
        <v>87</v>
      </c>
      <c r="J16" s="14" t="s">
        <v>70</v>
      </c>
      <c r="K16" s="14" t="s">
        <v>37</v>
      </c>
      <c r="L16" s="14" t="s">
        <v>37</v>
      </c>
      <c r="M16" s="14" t="s">
        <v>37</v>
      </c>
      <c r="N16" s="7">
        <v>2</v>
      </c>
      <c r="O16" s="7">
        <v>2</v>
      </c>
      <c r="P16" s="8">
        <f t="shared" si="0"/>
        <v>4</v>
      </c>
      <c r="Q16" s="8" t="str">
        <f t="shared" si="2"/>
        <v>BAJO</v>
      </c>
      <c r="R16" s="26">
        <v>25</v>
      </c>
      <c r="S16" s="8">
        <f t="shared" si="1"/>
        <v>100</v>
      </c>
      <c r="T16" s="8" t="str">
        <f t="shared" si="3"/>
        <v>III</v>
      </c>
      <c r="U16" s="9" t="str">
        <f t="shared" si="4"/>
        <v>ACEPTABLE</v>
      </c>
      <c r="V16" s="8">
        <v>1</v>
      </c>
      <c r="W16" s="19" t="s">
        <v>80</v>
      </c>
      <c r="X16" s="13"/>
      <c r="Y16" s="13"/>
      <c r="Z16" s="13"/>
      <c r="AA16" s="12" t="s">
        <v>121</v>
      </c>
      <c r="AB16" s="19" t="s">
        <v>137</v>
      </c>
    </row>
    <row r="17" spans="3:28" ht="170.25" customHeight="1" x14ac:dyDescent="0.25">
      <c r="C17" s="27"/>
      <c r="D17" s="24"/>
      <c r="E17" s="24"/>
      <c r="F17" s="24"/>
      <c r="G17" s="12" t="s">
        <v>36</v>
      </c>
      <c r="H17" s="29" t="s">
        <v>90</v>
      </c>
      <c r="I17" s="29" t="s">
        <v>91</v>
      </c>
      <c r="J17" s="29" t="s">
        <v>103</v>
      </c>
      <c r="K17" s="29" t="s">
        <v>37</v>
      </c>
      <c r="L17" s="29" t="s">
        <v>37</v>
      </c>
      <c r="M17" s="29" t="s">
        <v>96</v>
      </c>
      <c r="N17" s="29">
        <v>6</v>
      </c>
      <c r="O17" s="29">
        <v>3</v>
      </c>
      <c r="P17" s="29">
        <f>+N17*O17</f>
        <v>18</v>
      </c>
      <c r="Q17" s="35" t="s">
        <v>97</v>
      </c>
      <c r="R17" s="31">
        <v>25</v>
      </c>
      <c r="S17" s="31">
        <f t="shared" si="1"/>
        <v>450</v>
      </c>
      <c r="T17" s="31" t="str">
        <f t="shared" si="3"/>
        <v>II</v>
      </c>
      <c r="U17" s="37" t="str">
        <f t="shared" si="4"/>
        <v>ACEPTABLE CON CONTROL ESPECIFICO</v>
      </c>
      <c r="V17" s="29">
        <v>10</v>
      </c>
      <c r="W17" s="29" t="s">
        <v>106</v>
      </c>
      <c r="X17" s="29"/>
      <c r="Y17" s="29"/>
      <c r="Z17" s="29"/>
      <c r="AA17" s="29" t="s">
        <v>123</v>
      </c>
      <c r="AB17" s="29"/>
    </row>
    <row r="18" spans="3:28" ht="76.5" x14ac:dyDescent="0.25">
      <c r="C18" s="27"/>
      <c r="D18" s="24"/>
      <c r="E18" s="24"/>
      <c r="F18" s="24"/>
      <c r="G18" s="30" t="s">
        <v>36</v>
      </c>
      <c r="H18" s="30" t="s">
        <v>92</v>
      </c>
      <c r="I18" s="30" t="s">
        <v>93</v>
      </c>
      <c r="J18" s="30" t="s">
        <v>104</v>
      </c>
      <c r="K18" s="30" t="s">
        <v>37</v>
      </c>
      <c r="L18" s="30" t="s">
        <v>37</v>
      </c>
      <c r="M18" s="30" t="s">
        <v>37</v>
      </c>
      <c r="N18" s="30">
        <v>3</v>
      </c>
      <c r="O18" s="30">
        <v>2</v>
      </c>
      <c r="P18" s="30">
        <f>+N18*O18</f>
        <v>6</v>
      </c>
      <c r="Q18" s="34" t="s">
        <v>18</v>
      </c>
      <c r="R18" s="32">
        <v>25</v>
      </c>
      <c r="S18" s="32">
        <f t="shared" si="1"/>
        <v>150</v>
      </c>
      <c r="T18" s="32" t="str">
        <f t="shared" si="3"/>
        <v>II</v>
      </c>
      <c r="U18" s="38" t="str">
        <f t="shared" si="4"/>
        <v>ACEPTABLE CON CONTROL ESPECIFICO</v>
      </c>
      <c r="V18" s="30">
        <v>1</v>
      </c>
      <c r="W18" s="30" t="s">
        <v>107</v>
      </c>
      <c r="X18" s="30"/>
      <c r="Y18" s="30"/>
      <c r="Z18" s="30"/>
      <c r="AA18" s="30" t="s">
        <v>110</v>
      </c>
      <c r="AB18" s="30" t="s">
        <v>109</v>
      </c>
    </row>
    <row r="19" spans="3:28" ht="63.75" x14ac:dyDescent="0.25">
      <c r="C19" s="28"/>
      <c r="D19" s="25"/>
      <c r="E19" s="25"/>
      <c r="F19" s="25"/>
      <c r="G19" s="12" t="s">
        <v>36</v>
      </c>
      <c r="H19" s="29" t="s">
        <v>94</v>
      </c>
      <c r="I19" s="29" t="s">
        <v>95</v>
      </c>
      <c r="J19" s="29" t="s">
        <v>101</v>
      </c>
      <c r="K19" s="29" t="s">
        <v>37</v>
      </c>
      <c r="L19" s="29" t="s">
        <v>102</v>
      </c>
      <c r="M19" s="29" t="s">
        <v>37</v>
      </c>
      <c r="N19" s="29">
        <v>2</v>
      </c>
      <c r="O19" s="29">
        <v>1</v>
      </c>
      <c r="P19" s="29">
        <v>2</v>
      </c>
      <c r="Q19" s="33" t="s">
        <v>98</v>
      </c>
      <c r="R19" s="29">
        <v>25</v>
      </c>
      <c r="S19" s="31">
        <v>50</v>
      </c>
      <c r="T19" s="29" t="s">
        <v>99</v>
      </c>
      <c r="U19" s="36" t="s">
        <v>100</v>
      </c>
      <c r="V19" s="29">
        <v>10</v>
      </c>
      <c r="W19" s="29" t="s">
        <v>108</v>
      </c>
      <c r="X19" s="29"/>
      <c r="Y19" s="29"/>
      <c r="Z19" s="29"/>
      <c r="AA19" s="29" t="s">
        <v>125</v>
      </c>
      <c r="AB19" s="29" t="s">
        <v>105</v>
      </c>
    </row>
  </sheetData>
  <mergeCells count="23">
    <mergeCell ref="C10:C16"/>
    <mergeCell ref="D10:D16"/>
    <mergeCell ref="E10:E16"/>
    <mergeCell ref="F10:F16"/>
    <mergeCell ref="C7:N7"/>
    <mergeCell ref="O7:AA7"/>
    <mergeCell ref="C8:C9"/>
    <mergeCell ref="D8:D9"/>
    <mergeCell ref="E8:E9"/>
    <mergeCell ref="F8:F9"/>
    <mergeCell ref="G8:G9"/>
    <mergeCell ref="H8:I8"/>
    <mergeCell ref="J8:J9"/>
    <mergeCell ref="K8:M8"/>
    <mergeCell ref="N8:T8"/>
    <mergeCell ref="V8:W8"/>
    <mergeCell ref="X8:AB8"/>
    <mergeCell ref="C1:D4"/>
    <mergeCell ref="E1:AA2"/>
    <mergeCell ref="E3:AA4"/>
    <mergeCell ref="C5:N5"/>
    <mergeCell ref="O5:AA6"/>
    <mergeCell ref="C6:N6"/>
  </mergeCells>
  <conditionalFormatting sqref="U10:U16">
    <cfRule type="containsText" dxfId="11" priority="4" stopIfTrue="1" operator="containsText" text="NO ACEPTABLE">
      <formula>NOT(ISERROR(SEARCH("NO ACEPTABLE",U10)))</formula>
    </cfRule>
    <cfRule type="containsText" dxfId="10" priority="5" stopIfTrue="1" operator="containsText" text="CONTROL">
      <formula>NOT(ISERROR(SEARCH("CONTROL",U10)))</formula>
    </cfRule>
    <cfRule type="notContainsText" dxfId="9" priority="6" stopIfTrue="1" operator="notContains" text="CONTROL">
      <formula>ISERROR(SEARCH("CONTROL",U10))</formula>
    </cfRule>
  </conditionalFormatting>
  <conditionalFormatting sqref="Q10:Q16">
    <cfRule type="containsText" dxfId="8" priority="1" stopIfTrue="1" operator="containsText" text="ALTO">
      <formula>NOT(ISERROR(SEARCH("ALTO",Q10)))</formula>
    </cfRule>
    <cfRule type="containsText" dxfId="7" priority="2" stopIfTrue="1" operator="containsText" text="MEDIO">
      <formula>NOT(ISERROR(SEARCH("MEDIO",Q10)))</formula>
    </cfRule>
    <cfRule type="containsText" dxfId="6" priority="3" stopIfTrue="1" operator="containsText" text="BAJO">
      <formula>NOT(ISERROR(SEARCH("BAJO",Q10)))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0F45-A0B5-42C5-8CAB-6FF6C0D0B9D1}">
  <dimension ref="C1:AB21"/>
  <sheetViews>
    <sheetView tabSelected="1" topLeftCell="F17" zoomScale="68" zoomScaleNormal="68" workbookViewId="0">
      <selection activeCell="AA17" sqref="AA17"/>
    </sheetView>
  </sheetViews>
  <sheetFormatPr baseColWidth="10" defaultRowHeight="15" x14ac:dyDescent="0.25"/>
  <cols>
    <col min="21" max="21" width="12.28515625" customWidth="1"/>
    <col min="23" max="23" width="12.7109375" customWidth="1"/>
  </cols>
  <sheetData>
    <row r="1" spans="3:28" x14ac:dyDescent="0.25">
      <c r="C1" s="40" t="s">
        <v>0</v>
      </c>
      <c r="D1" s="41"/>
      <c r="E1" s="46" t="s">
        <v>1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8"/>
    </row>
    <row r="2" spans="3:28" x14ac:dyDescent="0.25">
      <c r="C2" s="42"/>
      <c r="D2" s="43"/>
      <c r="E2" s="49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</row>
    <row r="3" spans="3:28" x14ac:dyDescent="0.25">
      <c r="C3" s="42"/>
      <c r="D3" s="43"/>
      <c r="E3" s="52" t="s">
        <v>2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4"/>
    </row>
    <row r="4" spans="3:28" x14ac:dyDescent="0.25">
      <c r="C4" s="44"/>
      <c r="D4" s="45"/>
      <c r="E4" s="55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7"/>
    </row>
    <row r="5" spans="3:28" ht="18" x14ac:dyDescent="0.25">
      <c r="C5" s="58" t="s">
        <v>3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9" t="s">
        <v>4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1"/>
    </row>
    <row r="6" spans="3:28" ht="18" x14ac:dyDescent="0.25">
      <c r="C6" s="65" t="s">
        <v>5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2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4"/>
    </row>
    <row r="7" spans="3:28" ht="18" x14ac:dyDescent="0.25">
      <c r="C7" s="66" t="s">
        <v>6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7" t="s">
        <v>7</v>
      </c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9"/>
    </row>
    <row r="8" spans="3:28" ht="38.25" x14ac:dyDescent="0.25">
      <c r="C8" s="70" t="s">
        <v>8</v>
      </c>
      <c r="D8" s="70" t="s">
        <v>40</v>
      </c>
      <c r="E8" s="70" t="s">
        <v>41</v>
      </c>
      <c r="F8" s="70" t="s">
        <v>9</v>
      </c>
      <c r="G8" s="70" t="s">
        <v>10</v>
      </c>
      <c r="H8" s="78" t="s">
        <v>83</v>
      </c>
      <c r="I8" s="79"/>
      <c r="J8" s="72" t="s">
        <v>11</v>
      </c>
      <c r="K8" s="74" t="s">
        <v>42</v>
      </c>
      <c r="L8" s="74"/>
      <c r="M8" s="74"/>
      <c r="N8" s="74" t="s">
        <v>12</v>
      </c>
      <c r="O8" s="74"/>
      <c r="P8" s="74"/>
      <c r="Q8" s="74"/>
      <c r="R8" s="74"/>
      <c r="S8" s="74"/>
      <c r="T8" s="74"/>
      <c r="U8" s="20" t="s">
        <v>13</v>
      </c>
      <c r="V8" s="74" t="s">
        <v>14</v>
      </c>
      <c r="W8" s="74"/>
      <c r="X8" s="74" t="s">
        <v>15</v>
      </c>
      <c r="Y8" s="74"/>
      <c r="Z8" s="74"/>
      <c r="AA8" s="74"/>
      <c r="AB8" s="74"/>
    </row>
    <row r="9" spans="3:28" ht="90.75" x14ac:dyDescent="0.25">
      <c r="C9" s="71"/>
      <c r="D9" s="71"/>
      <c r="E9" s="71"/>
      <c r="F9" s="71"/>
      <c r="G9" s="71"/>
      <c r="H9" s="22" t="s">
        <v>16</v>
      </c>
      <c r="I9" s="22" t="s">
        <v>47</v>
      </c>
      <c r="J9" s="73"/>
      <c r="K9" s="21" t="s">
        <v>17</v>
      </c>
      <c r="L9" s="21" t="s">
        <v>18</v>
      </c>
      <c r="M9" s="21" t="s">
        <v>19</v>
      </c>
      <c r="N9" s="22" t="s">
        <v>20</v>
      </c>
      <c r="O9" s="22" t="s">
        <v>21</v>
      </c>
      <c r="P9" s="22" t="s">
        <v>22</v>
      </c>
      <c r="Q9" s="22" t="s">
        <v>23</v>
      </c>
      <c r="R9" s="22" t="s">
        <v>24</v>
      </c>
      <c r="S9" s="22" t="s">
        <v>25</v>
      </c>
      <c r="T9" s="22" t="s">
        <v>26</v>
      </c>
      <c r="U9" s="22" t="s">
        <v>27</v>
      </c>
      <c r="V9" s="22" t="s">
        <v>28</v>
      </c>
      <c r="W9" s="22" t="s">
        <v>29</v>
      </c>
      <c r="X9" s="5" t="s">
        <v>30</v>
      </c>
      <c r="Y9" s="22" t="s">
        <v>31</v>
      </c>
      <c r="Z9" s="6" t="s">
        <v>32</v>
      </c>
      <c r="AA9" s="22" t="s">
        <v>33</v>
      </c>
      <c r="AB9" s="22" t="s">
        <v>34</v>
      </c>
    </row>
    <row r="10" spans="3:28" ht="127.5" x14ac:dyDescent="0.25">
      <c r="C10" s="75" t="s">
        <v>114</v>
      </c>
      <c r="D10" s="76" t="s">
        <v>35</v>
      </c>
      <c r="E10" s="75" t="s">
        <v>115</v>
      </c>
      <c r="F10" s="75" t="s">
        <v>116</v>
      </c>
      <c r="G10" s="7" t="s">
        <v>36</v>
      </c>
      <c r="H10" s="7" t="s">
        <v>48</v>
      </c>
      <c r="I10" s="7" t="s">
        <v>49</v>
      </c>
      <c r="J10" s="7" t="s">
        <v>62</v>
      </c>
      <c r="K10" s="7" t="s">
        <v>37</v>
      </c>
      <c r="L10" s="7" t="s">
        <v>37</v>
      </c>
      <c r="M10" s="7" t="s">
        <v>37</v>
      </c>
      <c r="N10" s="7">
        <v>2</v>
      </c>
      <c r="O10" s="7">
        <v>3</v>
      </c>
      <c r="P10" s="8">
        <f t="shared" ref="P10:P18" si="0">+N10*O10</f>
        <v>6</v>
      </c>
      <c r="Q10" s="8" t="str">
        <f>IF(AND(P10&gt;=2,P10&lt;=4),"BAJO",IF(AND(P10&gt;=6,P10&lt;=8),"MEDIO",IF(AND(P10&gt;=10,P10&lt;=20),"ALTO",IF(AND(P10&gt;=24,P10&lt;=40),"MUY ALTO",""))))</f>
        <v>MEDIO</v>
      </c>
      <c r="R10" s="8">
        <v>25</v>
      </c>
      <c r="S10" s="8">
        <f t="shared" ref="S10:S20" si="1">+P10*R10</f>
        <v>150</v>
      </c>
      <c r="T10" s="8" t="str">
        <f>IF(AND(S10&gt;=10,S10&lt;=20),"IV",IF(AND(S10&gt;=40,S10&lt;=120),"III",IF(AND(S10&gt;=150,S10&lt;=500),"II",IF(AND(S10&gt;=600,S10&lt;=4000),"I",""))))</f>
        <v>II</v>
      </c>
      <c r="U10" s="9" t="str">
        <f>IF(AND(T10&gt;="IV",T10&lt;="IV"),"ACEPTABLE",IF(AND(T10&gt;="III",T10&lt;="III"),"ACEPTABLE",IF(AND(T10&gt;="II",T10&lt;="II"),"ACEPTABLE CON CONTROL ESPECIFICO",IF(AND(T10&gt;="I",T10&lt;="I"),"NO ACEPTABLE",""))))</f>
        <v>ACEPTABLE CON CONTROL ESPECIFICO</v>
      </c>
      <c r="V10" s="8">
        <v>8</v>
      </c>
      <c r="W10" s="8" t="s">
        <v>74</v>
      </c>
      <c r="X10" s="8"/>
      <c r="Y10" s="8"/>
      <c r="Z10" s="8"/>
      <c r="AA10" s="8" t="s">
        <v>127</v>
      </c>
      <c r="AB10" s="10" t="s">
        <v>128</v>
      </c>
    </row>
    <row r="11" spans="3:28" ht="242.25" x14ac:dyDescent="0.25">
      <c r="C11" s="75"/>
      <c r="D11" s="77"/>
      <c r="E11" s="75"/>
      <c r="F11" s="75"/>
      <c r="G11" s="7" t="s">
        <v>36</v>
      </c>
      <c r="H11" s="7" t="s">
        <v>50</v>
      </c>
      <c r="I11" s="7" t="s">
        <v>51</v>
      </c>
      <c r="J11" s="7" t="s">
        <v>63</v>
      </c>
      <c r="K11" s="7" t="s">
        <v>37</v>
      </c>
      <c r="L11" s="7" t="s">
        <v>37</v>
      </c>
      <c r="M11" s="7" t="s">
        <v>71</v>
      </c>
      <c r="N11" s="7">
        <v>3</v>
      </c>
      <c r="O11" s="7">
        <v>2</v>
      </c>
      <c r="P11" s="8">
        <f t="shared" si="0"/>
        <v>6</v>
      </c>
      <c r="Q11" s="23" t="str">
        <f>IF(AND(P11&gt;=2,P11&lt;=4),"BAJO",IF(AND(P11&gt;=6,P11&lt;=8),"MEDIO",IF(AND(P11&gt;=10,P11&lt;=20),"ALTO",IF(AND(P11&gt;=24,P11&lt;=40),"MUY ALTO",""))))</f>
        <v>MEDIO</v>
      </c>
      <c r="R11" s="8">
        <v>25</v>
      </c>
      <c r="S11" s="8">
        <f t="shared" si="1"/>
        <v>150</v>
      </c>
      <c r="T11" s="8" t="str">
        <f t="shared" ref="T11:T20" si="2">IF(AND(S11&gt;=10,S11&lt;=20),"IV",IF(AND(S11&gt;=40,S11&lt;=120),"III",IF(AND(S11&gt;=150,S11&lt;=500),"II",IF(AND(S11&gt;=600,S11&lt;=4000),"I",""))))</f>
        <v>II</v>
      </c>
      <c r="U11" s="9" t="str">
        <f t="shared" ref="U11:U20" si="3">IF(AND(T11&gt;="IV",T11&lt;="IV"),"ACEPTABLE",IF(AND(T11&gt;="III",T11&lt;="III"),"ACEPTABLE",IF(AND(T11&gt;="II",T11&lt;="II"),"ACEPTABLE CON CONTROL ESPECIFICO",IF(AND(T11&gt;="I",T11&lt;="I"),"NO ACEPTABLE",""))))</f>
        <v>ACEPTABLE CON CONTROL ESPECIFICO</v>
      </c>
      <c r="V11" s="8">
        <v>8</v>
      </c>
      <c r="W11" s="8" t="s">
        <v>38</v>
      </c>
      <c r="X11" s="8" t="s">
        <v>39</v>
      </c>
      <c r="Y11" s="11" t="s">
        <v>129</v>
      </c>
      <c r="Z11" s="8"/>
      <c r="AA11" s="11" t="s">
        <v>130</v>
      </c>
      <c r="AB11" s="8"/>
    </row>
    <row r="12" spans="3:28" ht="242.25" x14ac:dyDescent="0.25">
      <c r="C12" s="75"/>
      <c r="D12" s="77"/>
      <c r="E12" s="75"/>
      <c r="F12" s="75"/>
      <c r="G12" s="7" t="s">
        <v>36</v>
      </c>
      <c r="H12" s="7" t="s">
        <v>53</v>
      </c>
      <c r="I12" s="7" t="s">
        <v>51</v>
      </c>
      <c r="J12" s="7" t="s">
        <v>63</v>
      </c>
      <c r="K12" s="7" t="s">
        <v>37</v>
      </c>
      <c r="L12" s="7" t="s">
        <v>37</v>
      </c>
      <c r="M12" s="7" t="s">
        <v>71</v>
      </c>
      <c r="N12" s="7">
        <v>2</v>
      </c>
      <c r="O12" s="7">
        <v>3</v>
      </c>
      <c r="P12" s="8">
        <f t="shared" si="0"/>
        <v>6</v>
      </c>
      <c r="Q12" s="8" t="str">
        <f t="shared" ref="Q12:Q18" si="4">IF(AND(P12&gt;=2,P12&lt;=4),"BAJO",IF(AND(P12&gt;=6,P12&lt;=8),"MEDIO",IF(AND(P12&gt;=10,P12&lt;=20),"ALTO",IF(AND(P12&gt;=24,P12&lt;=40),"MUY ALTO",""))))</f>
        <v>MEDIO</v>
      </c>
      <c r="R12" s="8">
        <v>25</v>
      </c>
      <c r="S12" s="8">
        <f t="shared" si="1"/>
        <v>150</v>
      </c>
      <c r="T12" s="8" t="str">
        <f t="shared" si="2"/>
        <v>II</v>
      </c>
      <c r="U12" s="9" t="str">
        <f t="shared" si="3"/>
        <v>ACEPTABLE CON CONTROL ESPECIFICO</v>
      </c>
      <c r="V12" s="8">
        <v>8</v>
      </c>
      <c r="W12" s="8" t="s">
        <v>75</v>
      </c>
      <c r="X12" s="11"/>
      <c r="Y12" s="11" t="s">
        <v>129</v>
      </c>
      <c r="Z12" s="11"/>
      <c r="AA12" s="11" t="s">
        <v>130</v>
      </c>
      <c r="AB12" s="11"/>
    </row>
    <row r="13" spans="3:28" ht="242.25" x14ac:dyDescent="0.25">
      <c r="C13" s="75"/>
      <c r="D13" s="77"/>
      <c r="E13" s="75"/>
      <c r="F13" s="75"/>
      <c r="G13" s="7" t="s">
        <v>36</v>
      </c>
      <c r="H13" s="7" t="s">
        <v>54</v>
      </c>
      <c r="I13" s="7" t="s">
        <v>51</v>
      </c>
      <c r="J13" s="7" t="s">
        <v>63</v>
      </c>
      <c r="K13" s="7" t="s">
        <v>37</v>
      </c>
      <c r="L13" s="7" t="s">
        <v>37</v>
      </c>
      <c r="M13" s="7" t="s">
        <v>71</v>
      </c>
      <c r="N13" s="7">
        <v>6</v>
      </c>
      <c r="O13" s="7">
        <v>3</v>
      </c>
      <c r="P13" s="8">
        <f t="shared" si="0"/>
        <v>18</v>
      </c>
      <c r="Q13" s="8" t="str">
        <f t="shared" si="4"/>
        <v>ALTO</v>
      </c>
      <c r="R13" s="8">
        <v>25</v>
      </c>
      <c r="S13" s="8">
        <f t="shared" si="1"/>
        <v>450</v>
      </c>
      <c r="T13" s="8" t="str">
        <f t="shared" si="2"/>
        <v>II</v>
      </c>
      <c r="U13" s="9" t="str">
        <f t="shared" si="3"/>
        <v>ACEPTABLE CON CONTROL ESPECIFICO</v>
      </c>
      <c r="V13" s="8">
        <v>8</v>
      </c>
      <c r="W13" s="8" t="s">
        <v>75</v>
      </c>
      <c r="X13" s="8"/>
      <c r="Y13" s="11" t="s">
        <v>129</v>
      </c>
      <c r="Z13" s="8" t="s">
        <v>43</v>
      </c>
      <c r="AA13" s="11" t="s">
        <v>130</v>
      </c>
      <c r="AB13" s="8"/>
    </row>
    <row r="14" spans="3:28" ht="153" x14ac:dyDescent="0.25">
      <c r="C14" s="75"/>
      <c r="D14" s="77"/>
      <c r="E14" s="75"/>
      <c r="F14" s="75"/>
      <c r="G14" s="7" t="s">
        <v>36</v>
      </c>
      <c r="H14" s="7" t="s">
        <v>57</v>
      </c>
      <c r="I14" s="7" t="s">
        <v>58</v>
      </c>
      <c r="J14" s="7" t="s">
        <v>66</v>
      </c>
      <c r="K14" s="7" t="s">
        <v>37</v>
      </c>
      <c r="L14" s="7" t="s">
        <v>37</v>
      </c>
      <c r="M14" s="7" t="s">
        <v>72</v>
      </c>
      <c r="N14" s="7">
        <v>6</v>
      </c>
      <c r="O14" s="7">
        <v>2</v>
      </c>
      <c r="P14" s="8">
        <f t="shared" si="0"/>
        <v>12</v>
      </c>
      <c r="Q14" s="8" t="str">
        <f t="shared" si="4"/>
        <v>ALTO</v>
      </c>
      <c r="R14" s="8">
        <v>25</v>
      </c>
      <c r="S14" s="8">
        <f t="shared" si="1"/>
        <v>300</v>
      </c>
      <c r="T14" s="8" t="str">
        <f t="shared" si="2"/>
        <v>II</v>
      </c>
      <c r="U14" s="9" t="str">
        <f t="shared" si="3"/>
        <v>ACEPTABLE CON CONTROL ESPECIFICO</v>
      </c>
      <c r="V14" s="8">
        <v>8</v>
      </c>
      <c r="W14" s="8" t="s">
        <v>76</v>
      </c>
      <c r="X14" s="8"/>
      <c r="Y14" s="13"/>
      <c r="Z14" s="8"/>
      <c r="AA14" s="14" t="s">
        <v>138</v>
      </c>
      <c r="AB14" s="8"/>
    </row>
    <row r="15" spans="3:28" ht="153" x14ac:dyDescent="0.25">
      <c r="C15" s="75"/>
      <c r="D15" s="77"/>
      <c r="E15" s="75"/>
      <c r="F15" s="75"/>
      <c r="G15" s="7" t="s">
        <v>36</v>
      </c>
      <c r="H15" s="7" t="s">
        <v>59</v>
      </c>
      <c r="I15" s="7" t="s">
        <v>58</v>
      </c>
      <c r="J15" s="7" t="s">
        <v>67</v>
      </c>
      <c r="K15" s="7" t="s">
        <v>37</v>
      </c>
      <c r="L15" s="7" t="s">
        <v>37</v>
      </c>
      <c r="M15" s="7" t="s">
        <v>72</v>
      </c>
      <c r="N15" s="7">
        <v>6</v>
      </c>
      <c r="O15" s="7">
        <v>3</v>
      </c>
      <c r="P15" s="8">
        <f t="shared" si="0"/>
        <v>18</v>
      </c>
      <c r="Q15" s="8" t="str">
        <f t="shared" si="4"/>
        <v>ALTO</v>
      </c>
      <c r="R15" s="8">
        <v>25</v>
      </c>
      <c r="S15" s="8">
        <f t="shared" si="1"/>
        <v>450</v>
      </c>
      <c r="T15" s="8" t="str">
        <f t="shared" si="2"/>
        <v>II</v>
      </c>
      <c r="U15" s="9" t="str">
        <f t="shared" si="3"/>
        <v>ACEPTABLE CON CONTROL ESPECIFICO</v>
      </c>
      <c r="V15" s="8">
        <v>8</v>
      </c>
      <c r="W15" s="8" t="s">
        <v>77</v>
      </c>
      <c r="X15" s="8"/>
      <c r="Y15" s="13"/>
      <c r="Z15" s="8"/>
      <c r="AA15" s="14" t="s">
        <v>117</v>
      </c>
      <c r="AB15" s="8"/>
    </row>
    <row r="16" spans="3:28" ht="216.75" x14ac:dyDescent="0.25">
      <c r="C16" s="75"/>
      <c r="D16" s="77"/>
      <c r="E16" s="75"/>
      <c r="F16" s="75"/>
      <c r="G16" s="7" t="s">
        <v>36</v>
      </c>
      <c r="H16" s="7" t="s">
        <v>60</v>
      </c>
      <c r="I16" s="7" t="s">
        <v>58</v>
      </c>
      <c r="J16" s="7" t="s">
        <v>68</v>
      </c>
      <c r="K16" s="7" t="s">
        <v>37</v>
      </c>
      <c r="L16" s="7" t="s">
        <v>37</v>
      </c>
      <c r="M16" s="7" t="s">
        <v>37</v>
      </c>
      <c r="N16" s="15">
        <v>6</v>
      </c>
      <c r="O16" s="15">
        <v>3</v>
      </c>
      <c r="P16" s="8">
        <f t="shared" si="0"/>
        <v>18</v>
      </c>
      <c r="Q16" s="8" t="str">
        <f t="shared" si="4"/>
        <v>ALTO</v>
      </c>
      <c r="R16" s="16">
        <v>25</v>
      </c>
      <c r="S16" s="8">
        <f t="shared" si="1"/>
        <v>450</v>
      </c>
      <c r="T16" s="8" t="str">
        <f t="shared" si="2"/>
        <v>II</v>
      </c>
      <c r="U16" s="9" t="str">
        <f t="shared" si="3"/>
        <v>ACEPTABLE CON CONTROL ESPECIFICO</v>
      </c>
      <c r="V16" s="8">
        <v>8</v>
      </c>
      <c r="W16" s="8" t="s">
        <v>78</v>
      </c>
      <c r="X16" s="17"/>
      <c r="Y16" s="18"/>
      <c r="Z16" s="17"/>
      <c r="AA16" s="14" t="s">
        <v>136</v>
      </c>
      <c r="AB16" s="17" t="s">
        <v>132</v>
      </c>
    </row>
    <row r="17" spans="3:28" ht="255" x14ac:dyDescent="0.25">
      <c r="C17" s="75"/>
      <c r="D17" s="77"/>
      <c r="E17" s="75"/>
      <c r="F17" s="75"/>
      <c r="G17" s="7" t="s">
        <v>36</v>
      </c>
      <c r="H17" s="14" t="s">
        <v>89</v>
      </c>
      <c r="I17" s="14" t="s">
        <v>86</v>
      </c>
      <c r="J17" s="14" t="s">
        <v>69</v>
      </c>
      <c r="K17" s="14" t="s">
        <v>37</v>
      </c>
      <c r="L17" s="14" t="s">
        <v>73</v>
      </c>
      <c r="M17" s="14" t="s">
        <v>37</v>
      </c>
      <c r="N17" s="7">
        <v>6</v>
      </c>
      <c r="O17" s="7">
        <v>3</v>
      </c>
      <c r="P17" s="8">
        <f t="shared" si="0"/>
        <v>18</v>
      </c>
      <c r="Q17" s="8" t="str">
        <f t="shared" si="4"/>
        <v>ALTO</v>
      </c>
      <c r="R17" s="8">
        <v>25</v>
      </c>
      <c r="S17" s="8">
        <f t="shared" si="1"/>
        <v>450</v>
      </c>
      <c r="T17" s="8" t="str">
        <f t="shared" si="2"/>
        <v>II</v>
      </c>
      <c r="U17" s="9" t="str">
        <f t="shared" si="3"/>
        <v>ACEPTABLE CON CONTROL ESPECIFICO</v>
      </c>
      <c r="V17" s="8">
        <v>8</v>
      </c>
      <c r="W17" s="8" t="s">
        <v>79</v>
      </c>
      <c r="X17" s="13"/>
      <c r="Y17" s="12" t="s">
        <v>85</v>
      </c>
      <c r="Z17" s="13"/>
      <c r="AA17" s="12" t="s">
        <v>135</v>
      </c>
      <c r="AB17" s="19" t="s">
        <v>44</v>
      </c>
    </row>
    <row r="18" spans="3:28" ht="255" x14ac:dyDescent="0.25">
      <c r="C18" s="76"/>
      <c r="D18" s="77"/>
      <c r="E18" s="76"/>
      <c r="F18" s="76"/>
      <c r="G18" s="14" t="s">
        <v>36</v>
      </c>
      <c r="H18" s="14" t="s">
        <v>88</v>
      </c>
      <c r="I18" s="14" t="s">
        <v>87</v>
      </c>
      <c r="J18" s="14" t="s">
        <v>70</v>
      </c>
      <c r="K18" s="14" t="s">
        <v>37</v>
      </c>
      <c r="L18" s="14" t="s">
        <v>37</v>
      </c>
      <c r="M18" s="14" t="s">
        <v>37</v>
      </c>
      <c r="N18" s="7">
        <v>2</v>
      </c>
      <c r="O18" s="7">
        <v>3</v>
      </c>
      <c r="P18" s="8">
        <f t="shared" si="0"/>
        <v>6</v>
      </c>
      <c r="Q18" s="8" t="str">
        <f t="shared" si="4"/>
        <v>MEDIO</v>
      </c>
      <c r="R18" s="26">
        <v>25</v>
      </c>
      <c r="S18" s="8">
        <f t="shared" si="1"/>
        <v>150</v>
      </c>
      <c r="T18" s="8" t="str">
        <f t="shared" si="2"/>
        <v>II</v>
      </c>
      <c r="U18" s="9" t="str">
        <f t="shared" si="3"/>
        <v>ACEPTABLE CON CONTROL ESPECIFICO</v>
      </c>
      <c r="V18" s="8">
        <v>8</v>
      </c>
      <c r="W18" s="19" t="s">
        <v>80</v>
      </c>
      <c r="X18" s="13"/>
      <c r="Y18" s="13"/>
      <c r="Z18" s="13"/>
      <c r="AA18" s="12" t="s">
        <v>134</v>
      </c>
      <c r="AB18" s="19" t="s">
        <v>133</v>
      </c>
    </row>
    <row r="19" spans="3:28" ht="153" x14ac:dyDescent="0.25">
      <c r="C19" s="27"/>
      <c r="D19" s="24"/>
      <c r="E19" s="24"/>
      <c r="F19" s="24"/>
      <c r="G19" s="12" t="s">
        <v>36</v>
      </c>
      <c r="H19" s="29" t="s">
        <v>90</v>
      </c>
      <c r="I19" s="29" t="s">
        <v>91</v>
      </c>
      <c r="J19" s="29" t="s">
        <v>103</v>
      </c>
      <c r="K19" s="29" t="s">
        <v>37</v>
      </c>
      <c r="L19" s="29" t="s">
        <v>37</v>
      </c>
      <c r="M19" s="29" t="s">
        <v>96</v>
      </c>
      <c r="N19" s="29">
        <v>6</v>
      </c>
      <c r="O19" s="29">
        <v>3</v>
      </c>
      <c r="P19" s="29">
        <f>+N19*O19</f>
        <v>18</v>
      </c>
      <c r="Q19" s="35" t="s">
        <v>97</v>
      </c>
      <c r="R19" s="31">
        <v>25</v>
      </c>
      <c r="S19" s="31">
        <f t="shared" si="1"/>
        <v>450</v>
      </c>
      <c r="T19" s="31" t="str">
        <f t="shared" si="2"/>
        <v>II</v>
      </c>
      <c r="U19" s="37" t="str">
        <f t="shared" si="3"/>
        <v>ACEPTABLE CON CONTROL ESPECIFICO</v>
      </c>
      <c r="V19" s="29">
        <v>10</v>
      </c>
      <c r="W19" s="29" t="s">
        <v>106</v>
      </c>
      <c r="X19" s="29"/>
      <c r="Y19" s="29"/>
      <c r="Z19" s="29"/>
      <c r="AA19" s="29" t="s">
        <v>123</v>
      </c>
      <c r="AB19" s="29"/>
    </row>
    <row r="20" spans="3:28" ht="140.25" x14ac:dyDescent="0.25">
      <c r="C20" s="27"/>
      <c r="D20" s="24"/>
      <c r="E20" s="24"/>
      <c r="F20" s="24"/>
      <c r="G20" s="30" t="s">
        <v>36</v>
      </c>
      <c r="H20" s="30" t="s">
        <v>92</v>
      </c>
      <c r="I20" s="30" t="s">
        <v>93</v>
      </c>
      <c r="J20" s="30" t="s">
        <v>104</v>
      </c>
      <c r="K20" s="30" t="s">
        <v>37</v>
      </c>
      <c r="L20" s="30" t="s">
        <v>37</v>
      </c>
      <c r="M20" s="30" t="s">
        <v>37</v>
      </c>
      <c r="N20" s="30">
        <v>6</v>
      </c>
      <c r="O20" s="30">
        <v>3</v>
      </c>
      <c r="P20" s="30">
        <f>+N20*O20</f>
        <v>18</v>
      </c>
      <c r="Q20" s="39" t="s">
        <v>97</v>
      </c>
      <c r="R20" s="32">
        <v>25</v>
      </c>
      <c r="S20" s="32">
        <f t="shared" si="1"/>
        <v>450</v>
      </c>
      <c r="T20" s="32" t="str">
        <f t="shared" si="2"/>
        <v>II</v>
      </c>
      <c r="U20" s="38" t="str">
        <f t="shared" si="3"/>
        <v>ACEPTABLE CON CONTROL ESPECIFICO</v>
      </c>
      <c r="V20" s="30">
        <v>8</v>
      </c>
      <c r="W20" s="30" t="s">
        <v>107</v>
      </c>
      <c r="X20" s="30"/>
      <c r="Y20" s="30"/>
      <c r="Z20" s="30"/>
      <c r="AA20" s="30" t="s">
        <v>131</v>
      </c>
      <c r="AB20" s="30" t="s">
        <v>44</v>
      </c>
    </row>
    <row r="21" spans="3:28" ht="76.5" x14ac:dyDescent="0.25">
      <c r="C21" s="28"/>
      <c r="D21" s="25"/>
      <c r="E21" s="25"/>
      <c r="F21" s="25"/>
      <c r="G21" s="12" t="s">
        <v>36</v>
      </c>
      <c r="H21" s="29" t="s">
        <v>94</v>
      </c>
      <c r="I21" s="29" t="s">
        <v>95</v>
      </c>
      <c r="J21" s="29" t="s">
        <v>101</v>
      </c>
      <c r="K21" s="29" t="s">
        <v>37</v>
      </c>
      <c r="L21" s="29" t="s">
        <v>102</v>
      </c>
      <c r="M21" s="29" t="s">
        <v>37</v>
      </c>
      <c r="N21" s="29">
        <v>2</v>
      </c>
      <c r="O21" s="29">
        <v>1</v>
      </c>
      <c r="P21" s="29">
        <v>2</v>
      </c>
      <c r="Q21" s="33" t="s">
        <v>98</v>
      </c>
      <c r="R21" s="29">
        <v>25</v>
      </c>
      <c r="S21" s="31">
        <v>50</v>
      </c>
      <c r="T21" s="29" t="s">
        <v>99</v>
      </c>
      <c r="U21" s="36" t="s">
        <v>100</v>
      </c>
      <c r="V21" s="29">
        <v>10</v>
      </c>
      <c r="W21" s="29" t="s">
        <v>108</v>
      </c>
      <c r="X21" s="29"/>
      <c r="Y21" s="29"/>
      <c r="Z21" s="29"/>
      <c r="AA21" s="29" t="s">
        <v>126</v>
      </c>
      <c r="AB21" s="29" t="s">
        <v>105</v>
      </c>
    </row>
  </sheetData>
  <mergeCells count="23">
    <mergeCell ref="C10:C18"/>
    <mergeCell ref="D10:D18"/>
    <mergeCell ref="E10:E18"/>
    <mergeCell ref="F10:F18"/>
    <mergeCell ref="C7:N7"/>
    <mergeCell ref="O7:AA7"/>
    <mergeCell ref="C8:C9"/>
    <mergeCell ref="D8:D9"/>
    <mergeCell ref="E8:E9"/>
    <mergeCell ref="F8:F9"/>
    <mergeCell ref="G8:G9"/>
    <mergeCell ref="H8:I8"/>
    <mergeCell ref="J8:J9"/>
    <mergeCell ref="K8:M8"/>
    <mergeCell ref="N8:T8"/>
    <mergeCell ref="V8:W8"/>
    <mergeCell ref="X8:AB8"/>
    <mergeCell ref="C1:D4"/>
    <mergeCell ref="E1:AA2"/>
    <mergeCell ref="E3:AA4"/>
    <mergeCell ref="C5:N5"/>
    <mergeCell ref="O5:AA6"/>
    <mergeCell ref="C6:N6"/>
  </mergeCells>
  <conditionalFormatting sqref="U10:U18">
    <cfRule type="containsText" dxfId="5" priority="4" stopIfTrue="1" operator="containsText" text="NO ACEPTABLE">
      <formula>NOT(ISERROR(SEARCH("NO ACEPTABLE",U10)))</formula>
    </cfRule>
    <cfRule type="containsText" dxfId="4" priority="5" stopIfTrue="1" operator="containsText" text="CONTROL">
      <formula>NOT(ISERROR(SEARCH("CONTROL",U10)))</formula>
    </cfRule>
    <cfRule type="notContainsText" dxfId="3" priority="6" stopIfTrue="1" operator="notContains" text="CONTROL">
      <formula>ISERROR(SEARCH("CONTROL",U10))</formula>
    </cfRule>
  </conditionalFormatting>
  <conditionalFormatting sqref="Q10:Q18">
    <cfRule type="containsText" dxfId="2" priority="1" stopIfTrue="1" operator="containsText" text="ALTO">
      <formula>NOT(ISERROR(SEARCH("ALTO",Q10)))</formula>
    </cfRule>
    <cfRule type="containsText" dxfId="1" priority="2" stopIfTrue="1" operator="containsText" text="MEDIO">
      <formula>NOT(ISERROR(SEARCH("MEDIO",Q10)))</formula>
    </cfRule>
    <cfRule type="containsText" dxfId="0" priority="3" stopIfTrue="1" operator="containsText" text="BAJO">
      <formula>NOT(ISERROR(SEARCH("BAJO",Q10)))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4" ma:contentTypeDescription="Crear nuevo documento." ma:contentTypeScope="" ma:versionID="26dfc364393f51d532fdd595e98951bd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7b84dd1cabc433d87d900f8c4c25eb1b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60C6E6-4B62-4F4E-BD0B-6CBCAF6AF9E3}"/>
</file>

<file path=customXml/itemProps2.xml><?xml version="1.0" encoding="utf-8"?>
<ds:datastoreItem xmlns:ds="http://schemas.openxmlformats.org/officeDocument/2006/customXml" ds:itemID="{A194B8CF-029E-43AE-AACC-8362EBB0E8CE}"/>
</file>

<file path=customXml/itemProps3.xml><?xml version="1.0" encoding="utf-8"?>
<ds:datastoreItem xmlns:ds="http://schemas.openxmlformats.org/officeDocument/2006/customXml" ds:itemID="{AD43FCD8-7E2E-49B9-8C27-78A8EC6D8A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LATONERIA Y PINTURA</vt:lpstr>
      <vt:lpstr>ALINEACIÓN Y BALANCEO</vt:lpstr>
      <vt:lpstr>MECANICA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Arias Acelas</dc:creator>
  <cp:lastModifiedBy>CORE i3 4GB</cp:lastModifiedBy>
  <dcterms:created xsi:type="dcterms:W3CDTF">2021-03-02T21:16:46Z</dcterms:created>
  <dcterms:modified xsi:type="dcterms:W3CDTF">2021-05-13T02:23:37Z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