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drawings/drawing6.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DELL\Desktop\Para cd proyecto\"/>
    </mc:Choice>
  </mc:AlternateContent>
  <workbookProtection workbookAlgorithmName="SHA-512" workbookHashValue="zvPbCZ2+zQo3AvDxKxV8wgEyUrwq/JO2vXegBXnfhAwwa7bcUpVNsmY5nVb7aMm2uymToRWeayuesZJHNdwR6w==" workbookSaltValue="JzfPB16X6GGqSHeap49oiA==" workbookSpinCount="100000" lockStructure="1"/>
  <bookViews>
    <workbookView xWindow="0" yWindow="0" windowWidth="10212" windowHeight="5376"/>
  </bookViews>
  <sheets>
    <sheet name="Formato encuesta" sheetId="12" r:id="rId1"/>
    <sheet name="Formato encuesta para tabulació" sheetId="1" r:id="rId2"/>
    <sheet name="Tabulación preguntas multiples" sheetId="7" r:id="rId3"/>
    <sheet name="Tabulación" sheetId="2" r:id="rId4"/>
    <sheet name="Tabulación de conceptos" sheetId="3" r:id="rId5"/>
    <sheet name="Porcentaje y Gráficos" sheetId="6" r:id="rId6"/>
    <sheet name="combinaciones" sheetId="8" r:id="rId7"/>
    <sheet name="Análisis de gráficos" sheetId="9" r:id="rId8"/>
    <sheet name="cruce de variables dependientes" sheetId="10" r:id="rId9"/>
    <sheet name="Hoja4" sheetId="11" r:id="rId10"/>
  </sheets>
  <definedNames>
    <definedName name="_xlnm.Print_Area" localSheetId="0">'Formato encuesta'!$A$1:$D$164</definedName>
    <definedName name="_xlnm.Database">'Tabulación de conceptos'!$A$1:$X$42</definedName>
    <definedName name="Basededatos2">'Tabulación de conceptos'!$A$1:$X$42</definedName>
  </definedNames>
  <calcPr calcId="152511"/>
  <pivotCaches>
    <pivotCache cacheId="0" r:id="rId11"/>
    <pivotCache cacheId="1"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1" i="7" l="1"/>
  <c r="M59" i="7" s="1"/>
  <c r="L51" i="7"/>
  <c r="L59" i="7" s="1"/>
  <c r="K51" i="7"/>
  <c r="K59" i="7" s="1"/>
  <c r="J51" i="7"/>
  <c r="J59" i="7" s="1"/>
  <c r="I51" i="7"/>
  <c r="I59" i="7" s="1"/>
  <c r="F51" i="7"/>
  <c r="F59" i="7" s="1"/>
  <c r="E51" i="7"/>
  <c r="E59" i="7" s="1"/>
  <c r="D51" i="7"/>
  <c r="D59" i="7" s="1"/>
  <c r="C51" i="7"/>
  <c r="C59" i="7" s="1"/>
  <c r="B51" i="7"/>
  <c r="G51" i="7" s="1"/>
  <c r="M50" i="7"/>
  <c r="M58" i="7" s="1"/>
  <c r="L50" i="7"/>
  <c r="L58" i="7" s="1"/>
  <c r="K50" i="7"/>
  <c r="K58" i="7" s="1"/>
  <c r="J50" i="7"/>
  <c r="J58" i="7" s="1"/>
  <c r="I50" i="7"/>
  <c r="I58" i="7" s="1"/>
  <c r="F50" i="7"/>
  <c r="F58" i="7" s="1"/>
  <c r="E50" i="7"/>
  <c r="E58" i="7" s="1"/>
  <c r="D50" i="7"/>
  <c r="D58" i="7" s="1"/>
  <c r="C50" i="7"/>
  <c r="C58" i="7" s="1"/>
  <c r="B50" i="7"/>
  <c r="G50" i="7" s="1"/>
  <c r="M49" i="7"/>
  <c r="M57" i="7" s="1"/>
  <c r="L49" i="7"/>
  <c r="L57" i="7" s="1"/>
  <c r="K49" i="7"/>
  <c r="K57" i="7" s="1"/>
  <c r="J49" i="7"/>
  <c r="N49" i="7" s="1"/>
  <c r="I49" i="7"/>
  <c r="I57" i="7" s="1"/>
  <c r="F49" i="7"/>
  <c r="F57" i="7" s="1"/>
  <c r="E49" i="7"/>
  <c r="E57" i="7" s="1"/>
  <c r="D49" i="7"/>
  <c r="D57" i="7" s="1"/>
  <c r="C49" i="7"/>
  <c r="C57" i="7" s="1"/>
  <c r="B49" i="7"/>
  <c r="G49" i="7" s="1"/>
  <c r="M48" i="7"/>
  <c r="M56" i="7" s="1"/>
  <c r="L48" i="7"/>
  <c r="L56" i="7" s="1"/>
  <c r="K48" i="7"/>
  <c r="K56" i="7" s="1"/>
  <c r="J48" i="7"/>
  <c r="J56" i="7" s="1"/>
  <c r="I48" i="7"/>
  <c r="I56" i="7" s="1"/>
  <c r="F48" i="7"/>
  <c r="F56" i="7" s="1"/>
  <c r="E48" i="7"/>
  <c r="E56" i="7" s="1"/>
  <c r="D48" i="7"/>
  <c r="D56" i="7" s="1"/>
  <c r="C48" i="7"/>
  <c r="C56" i="7" s="1"/>
  <c r="B48" i="7"/>
  <c r="G48" i="7" s="1"/>
  <c r="M47" i="7"/>
  <c r="M55" i="7" s="1"/>
  <c r="L47" i="7"/>
  <c r="L55" i="7" s="1"/>
  <c r="K47" i="7"/>
  <c r="K55" i="7" s="1"/>
  <c r="J47" i="7"/>
  <c r="J55" i="7" s="1"/>
  <c r="I47" i="7"/>
  <c r="I55" i="7" s="1"/>
  <c r="F47" i="7"/>
  <c r="F55" i="7" s="1"/>
  <c r="E47" i="7"/>
  <c r="E55" i="7" s="1"/>
  <c r="D47" i="7"/>
  <c r="D55" i="7" s="1"/>
  <c r="C47" i="7"/>
  <c r="C55" i="7" s="1"/>
  <c r="B47" i="7"/>
  <c r="G47" i="7" s="1"/>
  <c r="N56" i="7" l="1"/>
  <c r="N58" i="7"/>
  <c r="N55" i="7"/>
  <c r="N59" i="7"/>
  <c r="N47" i="7"/>
  <c r="N48" i="7"/>
  <c r="N50" i="7"/>
  <c r="N51" i="7"/>
  <c r="J57" i="7"/>
  <c r="N57" i="7" s="1"/>
  <c r="B55" i="7"/>
  <c r="G55" i="7" s="1"/>
  <c r="B56" i="7"/>
  <c r="G56" i="7" s="1"/>
  <c r="B57" i="7"/>
  <c r="G57" i="7" s="1"/>
  <c r="B58" i="7"/>
  <c r="G58" i="7" s="1"/>
  <c r="B59" i="7"/>
  <c r="G59" i="7" s="1"/>
  <c r="R3" i="3"/>
  <c r="R4" i="3"/>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Q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X3" i="3" l="1"/>
  <c r="X4" i="3"/>
  <c r="X5" i="3"/>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2" i="3"/>
  <c r="W3" i="3"/>
  <c r="W4" i="3"/>
  <c r="W5" i="3"/>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2" i="3"/>
  <c r="V3" i="3"/>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2" i="3"/>
  <c r="U3" i="3"/>
  <c r="U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2" i="3"/>
  <c r="T4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2" i="3"/>
  <c r="S3" i="3"/>
  <c r="S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2" i="3"/>
  <c r="R2" i="3"/>
  <c r="Q2" i="3"/>
  <c r="P3" i="3"/>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2" i="3"/>
  <c r="N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2"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2" i="3"/>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2" i="3"/>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2" i="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F2" i="3"/>
  <c r="E2" i="3"/>
  <c r="D2" i="3"/>
  <c r="C2"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3" i="3"/>
  <c r="B4" i="3"/>
  <c r="B5" i="3"/>
  <c r="B2" i="3"/>
</calcChain>
</file>

<file path=xl/sharedStrings.xml><?xml version="1.0" encoding="utf-8"?>
<sst xmlns="http://schemas.openxmlformats.org/spreadsheetml/2006/main" count="676" uniqueCount="228">
  <si>
    <t>Recreación y esparcimiento</t>
  </si>
  <si>
    <t>Salud</t>
  </si>
  <si>
    <t>Distribuidores legalmente constituidos</t>
  </si>
  <si>
    <t>Distribuidores no legales</t>
  </si>
  <si>
    <t>Los manufactura</t>
  </si>
  <si>
    <t>Por medio de donaciones</t>
  </si>
  <si>
    <t>Reubicación</t>
  </si>
  <si>
    <t>Generación de empleos en el sector formal</t>
  </si>
  <si>
    <t>Subsidios</t>
  </si>
  <si>
    <t>Flexibilidad en normas de espacio público</t>
  </si>
  <si>
    <t>Técnico/Tecnólogo</t>
  </si>
  <si>
    <t>Ha aumentado</t>
  </si>
  <si>
    <t>Sigue igual</t>
  </si>
  <si>
    <t>Ha disminuido</t>
  </si>
  <si>
    <t>No sabe/ No responde</t>
  </si>
  <si>
    <t>Le ha afectado</t>
  </si>
  <si>
    <t>Le es indiferente</t>
  </si>
  <si>
    <t>Tienen rivalidades</t>
  </si>
  <si>
    <t>Les colabora</t>
  </si>
  <si>
    <t xml:space="preserve">Permanente </t>
  </si>
  <si>
    <t>Variable</t>
  </si>
  <si>
    <t>Subsidiada</t>
  </si>
  <si>
    <t>Contributivo</t>
  </si>
  <si>
    <t xml:space="preserve">No posee </t>
  </si>
  <si>
    <t>Prestamos particulares</t>
  </si>
  <si>
    <t>Ahorros</t>
  </si>
  <si>
    <t>Otros medios</t>
  </si>
  <si>
    <t>Excelente</t>
  </si>
  <si>
    <t>Buena</t>
  </si>
  <si>
    <t>Regular</t>
  </si>
  <si>
    <t>Mala</t>
  </si>
  <si>
    <t>Muy mala</t>
  </si>
  <si>
    <t>Si</t>
  </si>
  <si>
    <t xml:space="preserve">No </t>
  </si>
  <si>
    <t xml:space="preserve">Nacional </t>
  </si>
  <si>
    <t>Extranjero</t>
  </si>
  <si>
    <t>No sabe / No responde</t>
  </si>
  <si>
    <t>No</t>
  </si>
  <si>
    <t>¡Gracias por su colaboración!</t>
  </si>
  <si>
    <t>Femenino</t>
  </si>
  <si>
    <t>Masculino</t>
  </si>
  <si>
    <t>Menos de 18 años</t>
  </si>
  <si>
    <t>Entre 18 y 25 años</t>
  </si>
  <si>
    <t>Entre 25 y 40 años</t>
  </si>
  <si>
    <t>Mas de 40 años</t>
  </si>
  <si>
    <t>1. Sexo</t>
  </si>
  <si>
    <t>2. Edad</t>
  </si>
  <si>
    <t>Aún pertenece</t>
  </si>
  <si>
    <t>De 10 a 20 mil</t>
  </si>
  <si>
    <t>Educación</t>
  </si>
  <si>
    <t>Local</t>
  </si>
  <si>
    <t>Prestamos entidades financieras</t>
  </si>
  <si>
    <t xml:space="preserve">Primaria </t>
  </si>
  <si>
    <t>Secundaria</t>
  </si>
  <si>
    <t>2-3personas</t>
  </si>
  <si>
    <t>4-5 personas</t>
  </si>
  <si>
    <t>mas de 5 personas</t>
  </si>
  <si>
    <t>De 21 a 40 mil</t>
  </si>
  <si>
    <t>De 41 a 60 mil</t>
  </si>
  <si>
    <t>Mas de 60 mil</t>
  </si>
  <si>
    <t>Al ahorro</t>
  </si>
  <si>
    <t>0-12 meses</t>
  </si>
  <si>
    <t>13-24 meses</t>
  </si>
  <si>
    <t>25-48 meses</t>
  </si>
  <si>
    <t>49- 96 meses</t>
  </si>
  <si>
    <t>mas de 96 meses</t>
  </si>
  <si>
    <t>0-1 personas</t>
  </si>
  <si>
    <t>Caos en el espacio público</t>
  </si>
  <si>
    <t>Competencia desleal</t>
  </si>
  <si>
    <t>Desarrollo social</t>
  </si>
  <si>
    <t>Más informalidad</t>
  </si>
  <si>
    <t>Ganancias de la misma actividad comercial</t>
  </si>
  <si>
    <t>Diariamente</t>
  </si>
  <si>
    <t>Semanalmente</t>
  </si>
  <si>
    <t>Quincenalmente</t>
  </si>
  <si>
    <t>Mensualmente</t>
  </si>
  <si>
    <t>Futuro para sus hijos</t>
  </si>
  <si>
    <t>Falta de oportunidades en el lugar donde vivía</t>
  </si>
  <si>
    <t>Competencia en el sector formal</t>
  </si>
  <si>
    <t>Acceso a educación</t>
  </si>
  <si>
    <t>Desplazamiento</t>
  </si>
  <si>
    <t>Artes Plásticas y visuales</t>
  </si>
  <si>
    <t>Comercio al por menor en puestos de venta móviles</t>
  </si>
  <si>
    <t>Actividades de restaurantes, cafeterías y servicio móvil de comidas</t>
  </si>
  <si>
    <t>Actividades de grabación de sonido y edición musical</t>
  </si>
  <si>
    <t>Estrato 2 (Bajo)</t>
  </si>
  <si>
    <t>Estrato 1  (Bajo-Bajo)</t>
  </si>
  <si>
    <t>Estrato 3 (Medio-bajo)</t>
  </si>
  <si>
    <t>Estrato 4 (Medio)</t>
  </si>
  <si>
    <t>Estrato 5 (Medio-alto)</t>
  </si>
  <si>
    <t>Estrato 6 (Alto)</t>
  </si>
  <si>
    <t>Necesidades básicas insatisfechas</t>
  </si>
  <si>
    <t>Educación y emprendimiento</t>
  </si>
  <si>
    <t>Situación económica de las familias en la ciudad</t>
  </si>
  <si>
    <t>La llegada masiva de venezolanos a la ciudad</t>
  </si>
  <si>
    <t>El aumento de trámites y exigencias para formalizar empresas en la ciudad</t>
  </si>
  <si>
    <t>Ausencia de control por parte de las autoridades locales a las ventas informales</t>
  </si>
  <si>
    <t>Crecimiento económico</t>
  </si>
  <si>
    <t xml:space="preserve">Cooperativa o asociación </t>
  </si>
  <si>
    <t>A un tercero</t>
  </si>
  <si>
    <t>Sostenimiento del hogar</t>
  </si>
  <si>
    <t>Inmigración</t>
  </si>
  <si>
    <t>Entes territoriales Alcaldía, Gobernación, etc.</t>
  </si>
  <si>
    <t>Universitario</t>
  </si>
  <si>
    <t>Ninguno</t>
  </si>
  <si>
    <t>3.Nacionalidad</t>
  </si>
  <si>
    <t>Colombiano(a)</t>
  </si>
  <si>
    <t>Venezolano(a)</t>
  </si>
  <si>
    <t>Otra</t>
  </si>
  <si>
    <t>4. Nivel educativo</t>
  </si>
  <si>
    <t>5. Estrato socio-económico al cuál pertenece</t>
  </si>
  <si>
    <t>7. ¿En cuál de estas actividades económicas se ve representado al momento de clasificar su negocio?</t>
  </si>
  <si>
    <t xml:space="preserve">8. Su sitio de trabajo es </t>
  </si>
  <si>
    <t>9. ¿Qué cantidad de personas dependen de usted actualmente?</t>
  </si>
  <si>
    <t>10. Ingresos diarios</t>
  </si>
  <si>
    <t>11. distribución de los ingresos diarios de mayor a menor donde( 1 es mayor y 5 el menor)</t>
  </si>
  <si>
    <t>12. Los productos que comercializa los adquiere de:</t>
  </si>
  <si>
    <t>13. Los productos que comercializa son de origen:</t>
  </si>
  <si>
    <t>14. ¿Qué solución cree usted que los órganos municipales, departamentales y nacionales deberían dar a la población en la informalidad? Según la importancia ordénelas (siendo 1 la de mayor importancia y 5 la de menor)</t>
  </si>
  <si>
    <t>15. ¿Cómo percibe usted  la informalidad en el centro de la ciudad?</t>
  </si>
  <si>
    <t>16. Si su respuesta a la anterior pregunta es "ha aumentado", ¿cuál de los siguientes  factores cree ha impulsado dicho aumento</t>
  </si>
  <si>
    <t>17. ¿Qué consecuencia cree que trae la informalidad en el centro de la ciudad?</t>
  </si>
  <si>
    <t>18. ¿Cómo es su nivel de percepción con la llegada masiva de personas venezolanas a la ciudad en busca de oportunidades laborales?</t>
  </si>
  <si>
    <t>19. ¿Qué clase de seguridad social maneja?</t>
  </si>
  <si>
    <t>20. ¿Como adquiere los recursos para invertir en su actividad comercial?</t>
  </si>
  <si>
    <t>21. ¿Cómo percibe usted la economia actual de la ciudad?</t>
  </si>
  <si>
    <t>22. ¿Cree usted que su actividad aporta beneficios a la economía de la ciudad?</t>
  </si>
  <si>
    <t>23. ¿Cancela usted algún tipo de retribución o pago por el uso que hace del espacio en el cual labora?</t>
  </si>
  <si>
    <t>24. Si su respuesta es sí a la pregunta anterior con qué frecuencia cancela esta</t>
  </si>
  <si>
    <t>25. Si su respuesta a las dos anteriores preguntas ha sido afirmativas, ¿a quién cancela dicha retribución?</t>
  </si>
  <si>
    <t>26. ¿Ha pertenecido alguna vez al sector formal?</t>
  </si>
  <si>
    <t>27. ¿Qué factor determinó su idea de crear un negocio informal?</t>
  </si>
  <si>
    <t xml:space="preserve">6. Tiempo de permanencia en el sector informal </t>
  </si>
  <si>
    <r>
      <rPr>
        <b/>
        <sz val="18"/>
        <color theme="1"/>
        <rFont val="Calibri"/>
        <family val="2"/>
        <scheme val="minor"/>
      </rPr>
      <t>Universidad Minuto de Dios "Uniminuto"</t>
    </r>
    <r>
      <rPr>
        <sz val="11"/>
        <color theme="1"/>
        <rFont val="Calibri"/>
        <family val="2"/>
        <scheme val="minor"/>
      </rPr>
      <t xml:space="preserve">
</t>
    </r>
    <r>
      <rPr>
        <sz val="12"/>
        <color theme="1"/>
        <rFont val="Calibri"/>
        <family val="2"/>
        <scheme val="minor"/>
      </rPr>
      <t>Programa de Especialización en Gerencia de Proyectos</t>
    </r>
    <r>
      <rPr>
        <sz val="11"/>
        <color theme="1"/>
        <rFont val="Calibri"/>
        <family val="2"/>
        <scheme val="minor"/>
      </rPr>
      <t xml:space="preserve">
Sede San José de Cúcuta
</t>
    </r>
    <r>
      <rPr>
        <b/>
        <i/>
        <sz val="10"/>
        <color theme="1"/>
        <rFont val="Calibri"/>
        <family val="2"/>
        <scheme val="minor"/>
      </rPr>
      <t>Nota: La siguiente información será recolectada con fines académicos; cuyo objetivo es analizar el sector informal en el centro de la ciudad de Cúcuta, sus efectos y realidades socio-económicas</t>
    </r>
  </si>
  <si>
    <t>Los datos aquí consignados estarán en la base de datos del Proyecto de Análisis del sector informal en el centro de la ciudad de Cúcuta efectos y realidades socio-económicas y estarán protegidos según lo estipula la Ley 1581 de 2012 y el decreto 1377 de 2013.</t>
  </si>
  <si>
    <t>ENCUESTA</t>
  </si>
  <si>
    <t>Etiquetas de fila</t>
  </si>
  <si>
    <t>Total general</t>
  </si>
  <si>
    <t>5. Estrato socio-económico</t>
  </si>
  <si>
    <t xml:space="preserve">6. Tiempo en el sector informal </t>
  </si>
  <si>
    <t>7.  actividad económicas</t>
  </si>
  <si>
    <t>8. tipo de sitio de trabajo</t>
  </si>
  <si>
    <t>9. personas a cargo</t>
  </si>
  <si>
    <t>13. Origen de los productos</t>
  </si>
  <si>
    <t>12. Tipo de proveedor</t>
  </si>
  <si>
    <t>15. Percepción de la informalidad en el centro</t>
  </si>
  <si>
    <t>16. ¿Qué factor impulsa aumento</t>
  </si>
  <si>
    <t>17. Consecuencia de la informalidad al centro de la ciudad</t>
  </si>
  <si>
    <t>18. Percepción de los venezolanos(as)</t>
  </si>
  <si>
    <t>19. Seguridad social</t>
  </si>
  <si>
    <t>20. Adquisición recursos para inversión</t>
  </si>
  <si>
    <t>21.Pecepción economía de la ciudad</t>
  </si>
  <si>
    <t>22. Aporta a la economía de la ciudad</t>
  </si>
  <si>
    <t>23. Cancelación de dinero por el uso del espacio</t>
  </si>
  <si>
    <t>27. Factor determinante de su informalidad</t>
  </si>
  <si>
    <t>#N/A</t>
  </si>
  <si>
    <t>Cuenta de 17. Consecuencia de la informalidad al centro de la ciudad</t>
  </si>
  <si>
    <t xml:space="preserve"> 20. Adquisición de recursos para inversión</t>
  </si>
  <si>
    <t xml:space="preserve"> 21.Pecepción economía de la ciudad</t>
  </si>
  <si>
    <t xml:space="preserve"> 18. Percepción de los venezolanos(as)</t>
  </si>
  <si>
    <t xml:space="preserve"> 19. Seguridad social</t>
  </si>
  <si>
    <t xml:space="preserve"> 22. Aporta a la economía de la ciudad</t>
  </si>
  <si>
    <t xml:space="preserve"> 23. Cancelación de dinero por el uso del espacio</t>
  </si>
  <si>
    <t xml:space="preserve"> 26. ¿Ha pertenecido alguna vez al sector formal?</t>
  </si>
  <si>
    <t xml:space="preserve"> 27. Factor determinante de su informalidad</t>
  </si>
  <si>
    <t xml:space="preserve"> 16. ¿Qué factor impulsa aumento de la informalidad en el centro de la ciudad</t>
  </si>
  <si>
    <t xml:space="preserve"> 15. Percepción de la informalidad en el centro</t>
  </si>
  <si>
    <t xml:space="preserve"> 13. Origen de los productos</t>
  </si>
  <si>
    <t xml:space="preserve"> 12. Tipo de proveedor</t>
  </si>
  <si>
    <t xml:space="preserve"> 10. Ingresos diarios</t>
  </si>
  <si>
    <t xml:space="preserve"> 9. personas a cargo</t>
  </si>
  <si>
    <t xml:space="preserve"> 8. tipo de sitio de trabajo</t>
  </si>
  <si>
    <t xml:space="preserve"> 7.  actividad económicas</t>
  </si>
  <si>
    <t xml:space="preserve"> 6. Tiempo en el sector informal </t>
  </si>
  <si>
    <t xml:space="preserve"> 5. Estrato socio-económico</t>
  </si>
  <si>
    <t xml:space="preserve"> 4. Nivel educativo</t>
  </si>
  <si>
    <t xml:space="preserve"> 3.Nacionalidad</t>
  </si>
  <si>
    <t xml:space="preserve"> 2. Edad</t>
  </si>
  <si>
    <t xml:space="preserve"> 1. Sexo</t>
  </si>
  <si>
    <t>TABLAS Y GRÁFICOS DE LA INFORMACIÓN RECOLECTADA</t>
  </si>
  <si>
    <t>PREGUNTAS</t>
  </si>
  <si>
    <t>Encuesta</t>
  </si>
  <si>
    <t>11. Distribución de los ingresos diarios de mayor a menor donde( 1 es mayor y 5 el menor)</t>
  </si>
  <si>
    <t>SUMATORIA</t>
  </si>
  <si>
    <t>OPCIÓN1</t>
  </si>
  <si>
    <t xml:space="preserve">OPCIÓN2 </t>
  </si>
  <si>
    <t>OPCIÓN3</t>
  </si>
  <si>
    <t>OPCIÓN4</t>
  </si>
  <si>
    <t>OPCIÓN5</t>
  </si>
  <si>
    <t>PORCENTAJES</t>
  </si>
  <si>
    <t>Cuenta de 10. Ingresos diarios</t>
  </si>
  <si>
    <t>Etiquetas de columna</t>
  </si>
  <si>
    <t>Cuenta de 1. Sexo</t>
  </si>
  <si>
    <t>Cuenta de 8. tipo de sitio de trabajo</t>
  </si>
  <si>
    <t>analisis de graficos</t>
  </si>
  <si>
    <t>2. Mas del 70% de los encuestados dicen tener mas de 40 años de edad siendo este el rango de edad que mas se observa en la investigación</t>
  </si>
  <si>
    <t xml:space="preserve">2.1 el 17% de los encuestados dicen estar en el rango de edad entre los 25 a los 40 años es decir que son personas en plena etapa productiva. </t>
  </si>
  <si>
    <t>5. el 95% de los encuestados dicen estar en los estratos uno y dos los cual  nos arroja que estos estratos socioeconomicos son los que mas contribuye a la generacion o incremento de este fenomeno social, siendo el estrato 1 bajo-bajo el que mas contribuye en este aspecto.</t>
  </si>
  <si>
    <t>6. de las personas encuestadas gran parte de ellas mas del 80% llevan mas de 96 meses en el sector informal es decir mas de ocho años ejerciendo dicha actividad.</t>
  </si>
  <si>
    <t xml:space="preserve">7. la gran mayoria de personas respondieron que su actividad comercial se centra en la venta de productos al por menor en puestos de ventas moviles la cual arrojo un porcentaje de participacion del 85% de la muestra. </t>
  </si>
  <si>
    <t>8. el 90% de los encuestados dijeron que su sitio de trabajo es permanente, slo el 10% de ellos no poseen esta caracteristica en el puesto de trabajo.</t>
  </si>
  <si>
    <t xml:space="preserve">9. con respecto a las personas que dependen de los ingresos del encuestado estos contestaron en proporciones casi similares que el 39% posee de 2 a 3 personas a cargo seguido del 29% que manisfesto que de su actividad dependen entre 4 a 5 personas.  </t>
  </si>
  <si>
    <t>10. aproximadamente el 66% de los encuestados solo devengan en su ingreso diario la suma de entre 10000 y 20000 pesos, lo que denota que estas personas apenas subsisten con menos del minimo legal en el pais.</t>
  </si>
  <si>
    <t>11. aun estando en la mal llamada ilegalidad por estar en un sector no formalizado, los encuestados argumentan que los productos que comercializa los adquieren de distribuidores legalmente constituidos.</t>
  </si>
  <si>
    <t>12. estas personas aun estando en la informalidad le apuestan a la venta de productos nacional y local contribuyendo asi a dinamizar la economia con el desarrollo de su actividad economica.</t>
  </si>
  <si>
    <t>13. mas del 90% de los encuestados, entran en concordancia al decir que la informalidad en el centro de la ciudad ha aumentado.</t>
  </si>
  <si>
    <t>14. al cuestionarles el factor que ha contribuido al aumento de la informalidad en el centro de la ciudad, la gran mayoría mas de un 70% de ellos responsabilizan a la llegada masiva de personas provenientes de venezuela.</t>
  </si>
  <si>
    <t>14.1 un 22% culpan de la situacion de las familias de la ciudad de generar mayor indice de desempleo y por ende mayor ingreso al sector informal.</t>
  </si>
  <si>
    <t>15. mas del 50% de los encuestados dicen verse afectados por los venezolanos, sin embargo un 37% dice que les colabora.</t>
  </si>
  <si>
    <t>16.casi el 90% de los encuestados dicen pertenecer al regimen subsidiado en salud y un 10% dice no poseer ningún tipo de seguridad social.</t>
  </si>
  <si>
    <t>17. el 46% de los encuestados al hablar de como se financian estipulan que lo hacen por prestamos a particulares, y una parte interesante que alcanza el 27% utiliza las ganancias de su actividad para seguir reinvirtiendo.</t>
  </si>
  <si>
    <t>18. en su gran mayoria, los encuestados perciben la economia de la ciudad como una economia que va de regular a muy mala.</t>
  </si>
  <si>
    <t>19. si bien, las personas informales trabajan dia a dia, muchos de ellos si son conscientes de que su actividad aporta beneficios a la economia de la ciudad con un 56%</t>
  </si>
  <si>
    <t>20.las personas encuestados de manera categorica es decir en su totalidad respondieron no a la pregunta sobre la cancelacion de alguna cuota o retribucion por el uso que hacen del espacio publico.</t>
  </si>
  <si>
    <t>21. del total de encuestados, el 40% de ellos aproximadamente han pertenecido alguna vez al sector formal, el otro 60% nunca han estado dentro de la formalidad.</t>
  </si>
  <si>
    <t xml:space="preserve">22. al ser cuestionados por el factor que determino que ingresase al sector informal, los encuestados respondieron casi en igualdad de porcentaje a dos variables planteadas como lo fue la falta de oportunidades en el lugar en que vivia y las necesidades basicas insatisfechas. </t>
  </si>
  <si>
    <t>23. Al ser consultados en el uso que realiza de los ingresos diarios los encuestados respondieron en orden de importancia que la mayoria los usa para el sostenimiento del hogar, en segunda la salud, tercera a la educacion, la cuarta importancia es el ahorro y por ultimo la recreacion.</t>
  </si>
  <si>
    <t>24. al preguntarles cual de cinco opciones le darian un orden de importancia al momento de que los entes territoriales buscaran soluciones a la informalidad, los encuestados  respondieron que la opcion de subsidios seria la mas importante para ellos, seguido de la generación de empleos dentro del sector formal.</t>
  </si>
  <si>
    <t xml:space="preserve">Cuenta de 6. Tiempo en el sector informal </t>
  </si>
  <si>
    <t>Cuenta de 2. Edad</t>
  </si>
  <si>
    <t>Cuenta de 5. Estrato socio-económico</t>
  </si>
  <si>
    <t>Cuenta de 15. Percepción de la informalidad en el centro</t>
  </si>
  <si>
    <t>Cuenta de 19. Seguridad social</t>
  </si>
  <si>
    <t>Cuenta de 20. Adquisición recursos para inversión</t>
  </si>
  <si>
    <t>Cuenta de 21.Pecepción economía de la ciudad</t>
  </si>
  <si>
    <t>1. Existe una gran participación de las mujeres dentro del sector superando por encima del 7% a los hombres, lo cual demuestra que las mujeres contribuyen de manera directa a la generacion de ingresos en el sector informal.</t>
  </si>
  <si>
    <t>3. de los encuestados el 93% son colombianos, siendo la presencia de personal venezolano muy por debajo del 10% de los encuestados; lo cual nos lleva a concluir que aunque hay presencia de personas de origen venezolano dentro del sector su participación no es muy representativa ya que no llega ni a una octava parte dentro de la población objeto de estudio.</t>
  </si>
  <si>
    <t>4. el nivel educativo predominante dentro del estudio es el primario el cual representa a mas del 40% de la población, seguidos de un porcentaje alto de personas que son bachilleres que es el 39%.</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</si>
</sst>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i/>
      <sz val="11"/>
      <color theme="1"/>
      <name val="Calibri"/>
      <family val="2"/>
      <scheme val="minor"/>
    </font>
    <font>
      <b/>
      <sz val="18"/>
      <color theme="1"/>
      <name val="Calibri"/>
      <family val="2"/>
      <scheme val="minor"/>
    </font>
    <font>
      <sz val="12"/>
      <color theme="1"/>
      <name val="Calibri"/>
      <family val="2"/>
      <scheme val="minor"/>
    </font>
    <font>
      <b/>
      <sz val="14"/>
      <color theme="1"/>
      <name val="Calibri"/>
      <family val="2"/>
      <scheme val="minor"/>
    </font>
    <font>
      <b/>
      <i/>
      <sz val="10"/>
      <color theme="1"/>
      <name val="Calibri"/>
      <family val="2"/>
      <scheme val="minor"/>
    </font>
    <font>
      <sz val="11"/>
      <color rgb="FFFF0000"/>
      <name val="Calibri"/>
      <family val="2"/>
      <scheme val="minor"/>
    </font>
    <font>
      <sz val="8"/>
      <color theme="1"/>
      <name val="Calibri"/>
      <family val="2"/>
      <scheme val="minor"/>
    </font>
    <font>
      <b/>
      <i/>
      <sz val="8"/>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0" fillId="0" borderId="0" applyFont="0" applyFill="0" applyBorder="0" applyAlignment="0" applyProtection="0"/>
  </cellStyleXfs>
  <cellXfs count="67">
    <xf numFmtId="0" fontId="0" fillId="0" borderId="0" xfId="0"/>
    <xf numFmtId="0" fontId="0" fillId="0" borderId="1" xfId="0" applyBorder="1"/>
    <xf numFmtId="0" fontId="0" fillId="0" borderId="0" xfId="0" applyBorder="1"/>
    <xf numFmtId="0" fontId="1" fillId="0" borderId="0" xfId="0" applyFont="1" applyAlignment="1"/>
    <xf numFmtId="0" fontId="1" fillId="0" borderId="1" xfId="0" applyFont="1" applyBorder="1" applyAlignment="1">
      <alignment horizontal="left"/>
    </xf>
    <xf numFmtId="0" fontId="1" fillId="0" borderId="0" xfId="0" applyFont="1" applyBorder="1" applyAlignment="1"/>
    <xf numFmtId="0" fontId="0" fillId="0" borderId="1" xfId="0" applyFont="1" applyBorder="1" applyAlignment="1">
      <alignment horizontal="left"/>
    </xf>
    <xf numFmtId="0" fontId="0" fillId="0" borderId="0" xfId="0" applyFont="1" applyBorder="1" applyAlignment="1">
      <alignment horizontal="left"/>
    </xf>
    <xf numFmtId="0" fontId="0" fillId="0" borderId="0" xfId="0" applyFont="1"/>
    <xf numFmtId="0" fontId="0" fillId="0" borderId="1" xfId="0" applyFill="1" applyBorder="1"/>
    <xf numFmtId="0" fontId="0" fillId="0" borderId="0" xfId="0" applyFill="1" applyBorder="1"/>
    <xf numFmtId="0" fontId="0" fillId="0" borderId="0" xfId="0" applyFill="1"/>
    <xf numFmtId="0" fontId="5" fillId="0" borderId="0" xfId="0" applyFont="1" applyBorder="1" applyAlignment="1"/>
    <xf numFmtId="0" fontId="5" fillId="0" borderId="0" xfId="0" applyFont="1" applyBorder="1"/>
    <xf numFmtId="0" fontId="0" fillId="0" borderId="0" xfId="0" applyFont="1" applyBorder="1"/>
    <xf numFmtId="17" fontId="0" fillId="0" borderId="0" xfId="0" applyNumberFormat="1" applyBorder="1"/>
    <xf numFmtId="0" fontId="5" fillId="0" borderId="1" xfId="0" applyFont="1" applyBorder="1" applyAlignment="1">
      <alignment horizontal="left"/>
    </xf>
    <xf numFmtId="0" fontId="4" fillId="0" borderId="0" xfId="0" applyFont="1" applyBorder="1" applyAlignment="1">
      <alignment horizontal="left"/>
    </xf>
    <xf numFmtId="0" fontId="5" fillId="0" borderId="0" xfId="0" applyFont="1" applyFill="1" applyBorder="1"/>
    <xf numFmtId="0" fontId="0" fillId="2" borderId="0" xfId="0" applyFill="1"/>
    <xf numFmtId="0" fontId="0" fillId="0" borderId="0" xfId="0" applyBorder="1" applyAlignment="1">
      <alignment horizontal="center"/>
    </xf>
    <xf numFmtId="0" fontId="0" fillId="0" borderId="0" xfId="0" applyFill="1" applyBorder="1" applyAlignment="1">
      <alignment horizontal="center"/>
    </xf>
    <xf numFmtId="0" fontId="5" fillId="0" borderId="0" xfId="0" applyFont="1" applyBorder="1" applyAlignment="1">
      <alignment horizontal="center"/>
    </xf>
    <xf numFmtId="0" fontId="1" fillId="0" borderId="0" xfId="0" applyFont="1" applyBorder="1" applyAlignment="1">
      <alignment horizontal="center"/>
    </xf>
    <xf numFmtId="0" fontId="0" fillId="0" borderId="0" xfId="0" applyFont="1" applyBorder="1" applyAlignment="1">
      <alignment horizontal="center"/>
    </xf>
    <xf numFmtId="0" fontId="0" fillId="0" borderId="0" xfId="0" applyAlignment="1">
      <alignment horizontal="center"/>
    </xf>
    <xf numFmtId="0" fontId="1" fillId="3" borderId="0" xfId="0" applyFont="1" applyFill="1" applyAlignment="1">
      <alignment horizontal="center"/>
    </xf>
    <xf numFmtId="0" fontId="8" fillId="0" borderId="0" xfId="0" applyFont="1" applyAlignment="1">
      <alignment wrapText="1"/>
    </xf>
    <xf numFmtId="0" fontId="7" fillId="2" borderId="0" xfId="0" applyFont="1" applyFill="1"/>
    <xf numFmtId="0" fontId="8" fillId="3" borderId="1" xfId="0" applyFont="1" applyFill="1" applyBorder="1" applyAlignment="1">
      <alignment horizontal="center" wrapText="1"/>
    </xf>
    <xf numFmtId="0" fontId="8" fillId="3" borderId="1" xfId="0" applyFont="1" applyFill="1" applyBorder="1"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0" fontId="9" fillId="0" borderId="0" xfId="0" applyFont="1"/>
    <xf numFmtId="0" fontId="0" fillId="0" borderId="1" xfId="0" applyBorder="1" applyAlignment="1">
      <alignment wrapText="1"/>
    </xf>
    <xf numFmtId="0" fontId="0" fillId="4" borderId="1" xfId="0" applyFill="1" applyBorder="1" applyAlignment="1">
      <alignment horizontal="center"/>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0" fillId="4" borderId="1" xfId="0" applyFill="1" applyBorder="1"/>
    <xf numFmtId="0" fontId="0" fillId="0" borderId="0" xfId="0" applyAlignment="1">
      <alignment horizontal="center" wrapText="1"/>
    </xf>
    <xf numFmtId="0" fontId="12" fillId="0" borderId="0" xfId="0" applyFont="1" applyAlignment="1">
      <alignment horizontal="center"/>
    </xf>
    <xf numFmtId="0" fontId="0" fillId="0" borderId="5" xfId="0" applyFill="1" applyBorder="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0" applyFont="1" applyBorder="1" applyAlignment="1">
      <alignment horizontal="center" vertical="center" wrapText="1"/>
    </xf>
    <xf numFmtId="9" fontId="0" fillId="0" borderId="1" xfId="1" applyFont="1" applyBorder="1"/>
    <xf numFmtId="9" fontId="0" fillId="0" borderId="6" xfId="1" applyFont="1" applyBorder="1"/>
    <xf numFmtId="9" fontId="0" fillId="0" borderId="0" xfId="1" applyFont="1" applyAlignment="1">
      <alignment horizontal="center"/>
    </xf>
    <xf numFmtId="0" fontId="0" fillId="0" borderId="7" xfId="0" applyFill="1" applyBorder="1"/>
    <xf numFmtId="9" fontId="0" fillId="0" borderId="8" xfId="1" applyFont="1" applyBorder="1"/>
    <xf numFmtId="9" fontId="0" fillId="0" borderId="9" xfId="1" applyFont="1" applyBorder="1"/>
    <xf numFmtId="0" fontId="5" fillId="0" borderId="0" xfId="0" applyFont="1" applyBorder="1" applyAlignment="1"/>
    <xf numFmtId="0" fontId="5" fillId="0" borderId="0" xfId="0" applyFont="1" applyBorder="1" applyAlignment="1">
      <alignment horizontal="left"/>
    </xf>
    <xf numFmtId="0" fontId="0" fillId="0" borderId="0" xfId="0" applyFill="1" applyBorder="1" applyAlignment="1">
      <alignment horizontal="center" vertical="center" wrapText="1"/>
    </xf>
    <xf numFmtId="0" fontId="2" fillId="0" borderId="0" xfId="0" applyFont="1" applyBorder="1" applyAlignment="1">
      <alignment horizontal="center"/>
    </xf>
    <xf numFmtId="0" fontId="5" fillId="0" borderId="0" xfId="0" applyFont="1" applyBorder="1" applyAlignment="1">
      <alignment horizontal="left" wrapText="1"/>
    </xf>
    <xf numFmtId="0" fontId="5" fillId="0" borderId="0" xfId="0" applyFont="1" applyBorder="1" applyAlignment="1"/>
    <xf numFmtId="0" fontId="0" fillId="0" borderId="0" xfId="0" applyBorder="1" applyAlignment="1">
      <alignment horizontal="center" wrapText="1"/>
    </xf>
    <xf numFmtId="0" fontId="0" fillId="4" borderId="1" xfId="0" applyFill="1" applyBorder="1" applyAlignment="1">
      <alignment horizontal="center"/>
    </xf>
    <xf numFmtId="0" fontId="1" fillId="0" borderId="1" xfId="0" applyFont="1" applyBorder="1" applyAlignment="1">
      <alignment horizontal="center" wrapText="1"/>
    </xf>
    <xf numFmtId="0" fontId="12" fillId="0" borderId="2" xfId="0" applyFont="1" applyFill="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cellXfs>
  <cellStyles count="2">
    <cellStyle name="Normal" xfId="0" builtinId="0"/>
    <cellStyle name="Porcentaje" xfId="1" builtinId="5"/>
  </cellStyles>
  <dxfs count="8">
    <dxf>
      <numFmt numFmtId="0" formatCode="General"/>
    </dxf>
    <dxf>
      <numFmt numFmtId="13" formatCode="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Soluciones</a:t>
            </a:r>
            <a:r>
              <a:rPr lang="es-ES" baseline="0"/>
              <a:t> por parte de los entes territoriales</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stacked"/>
        <c:varyColors val="0"/>
        <c:ser>
          <c:idx val="0"/>
          <c:order val="0"/>
          <c:tx>
            <c:strRef>
              <c:f>'Tabulación preguntas multiples'!$I$54</c:f>
              <c:strCache>
                <c:ptCount val="1"/>
                <c:pt idx="0">
                  <c:v>Reubicación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multiples'!$H$55:$H$59</c:f>
              <c:strCache>
                <c:ptCount val="5"/>
                <c:pt idx="0">
                  <c:v>OPCIÓN1</c:v>
                </c:pt>
                <c:pt idx="1">
                  <c:v>OPCIÓN2 </c:v>
                </c:pt>
                <c:pt idx="2">
                  <c:v>OPCIÓN3</c:v>
                </c:pt>
                <c:pt idx="3">
                  <c:v>OPCIÓN4</c:v>
                </c:pt>
                <c:pt idx="4">
                  <c:v>OPCIÓN5</c:v>
                </c:pt>
              </c:strCache>
            </c:strRef>
          </c:cat>
          <c:val>
            <c:numRef>
              <c:f>'Tabulación preguntas multiples'!$I$55:$I$59</c:f>
              <c:numCache>
                <c:formatCode>0%</c:formatCode>
                <c:ptCount val="5"/>
                <c:pt idx="0">
                  <c:v>0.24390243902439024</c:v>
                </c:pt>
                <c:pt idx="1">
                  <c:v>0.29268292682926828</c:v>
                </c:pt>
                <c:pt idx="2">
                  <c:v>0.24390243902439024</c:v>
                </c:pt>
                <c:pt idx="3">
                  <c:v>0.1951219512195122</c:v>
                </c:pt>
                <c:pt idx="4">
                  <c:v>2.4390243902439025E-2</c:v>
                </c:pt>
              </c:numCache>
            </c:numRef>
          </c:val>
        </c:ser>
        <c:ser>
          <c:idx val="1"/>
          <c:order val="1"/>
          <c:tx>
            <c:strRef>
              <c:f>'Tabulación preguntas multiples'!$J$54</c:f>
              <c:strCache>
                <c:ptCount val="1"/>
                <c:pt idx="0">
                  <c:v>Generación de empleos en el sector formal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multiples'!$H$55:$H$59</c:f>
              <c:strCache>
                <c:ptCount val="5"/>
                <c:pt idx="0">
                  <c:v>OPCIÓN1</c:v>
                </c:pt>
                <c:pt idx="1">
                  <c:v>OPCIÓN2 </c:v>
                </c:pt>
                <c:pt idx="2">
                  <c:v>OPCIÓN3</c:v>
                </c:pt>
                <c:pt idx="3">
                  <c:v>OPCIÓN4</c:v>
                </c:pt>
                <c:pt idx="4">
                  <c:v>OPCIÓN5</c:v>
                </c:pt>
              </c:strCache>
            </c:strRef>
          </c:cat>
          <c:val>
            <c:numRef>
              <c:f>'Tabulación preguntas multiples'!$J$55:$J$59</c:f>
              <c:numCache>
                <c:formatCode>0%</c:formatCode>
                <c:ptCount val="5"/>
                <c:pt idx="0">
                  <c:v>0.26829268292682928</c:v>
                </c:pt>
                <c:pt idx="1">
                  <c:v>0.3902439024390244</c:v>
                </c:pt>
                <c:pt idx="2">
                  <c:v>0.24390243902439024</c:v>
                </c:pt>
                <c:pt idx="3">
                  <c:v>4.878048780487805E-2</c:v>
                </c:pt>
                <c:pt idx="4">
                  <c:v>4.878048780487805E-2</c:v>
                </c:pt>
              </c:numCache>
            </c:numRef>
          </c:val>
        </c:ser>
        <c:ser>
          <c:idx val="2"/>
          <c:order val="2"/>
          <c:tx>
            <c:strRef>
              <c:f>'Tabulación preguntas multiples'!$K$54</c:f>
              <c:strCache>
                <c:ptCount val="1"/>
                <c:pt idx="0">
                  <c:v>Subsidios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multiples'!$H$55:$H$59</c:f>
              <c:strCache>
                <c:ptCount val="5"/>
                <c:pt idx="0">
                  <c:v>OPCIÓN1</c:v>
                </c:pt>
                <c:pt idx="1">
                  <c:v>OPCIÓN2 </c:v>
                </c:pt>
                <c:pt idx="2">
                  <c:v>OPCIÓN3</c:v>
                </c:pt>
                <c:pt idx="3">
                  <c:v>OPCIÓN4</c:v>
                </c:pt>
                <c:pt idx="4">
                  <c:v>OPCIÓN5</c:v>
                </c:pt>
              </c:strCache>
            </c:strRef>
          </c:cat>
          <c:val>
            <c:numRef>
              <c:f>'Tabulación preguntas multiples'!$K$55:$K$59</c:f>
              <c:numCache>
                <c:formatCode>0%</c:formatCode>
                <c:ptCount val="5"/>
                <c:pt idx="0">
                  <c:v>0.31707317073170732</c:v>
                </c:pt>
                <c:pt idx="1">
                  <c:v>0.1951219512195122</c:v>
                </c:pt>
                <c:pt idx="2">
                  <c:v>0.1951219512195122</c:v>
                </c:pt>
                <c:pt idx="3">
                  <c:v>0.1951219512195122</c:v>
                </c:pt>
                <c:pt idx="4">
                  <c:v>9.7560975609756101E-2</c:v>
                </c:pt>
              </c:numCache>
            </c:numRef>
          </c:val>
        </c:ser>
        <c:ser>
          <c:idx val="3"/>
          <c:order val="3"/>
          <c:tx>
            <c:strRef>
              <c:f>'Tabulación preguntas multiples'!$L$54</c:f>
              <c:strCache>
                <c:ptCount val="1"/>
                <c:pt idx="0">
                  <c:v>Flexibilidad en normas de espacio público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multiples'!$H$55:$H$59</c:f>
              <c:strCache>
                <c:ptCount val="5"/>
                <c:pt idx="0">
                  <c:v>OPCIÓN1</c:v>
                </c:pt>
                <c:pt idx="1">
                  <c:v>OPCIÓN2 </c:v>
                </c:pt>
                <c:pt idx="2">
                  <c:v>OPCIÓN3</c:v>
                </c:pt>
                <c:pt idx="3">
                  <c:v>OPCIÓN4</c:v>
                </c:pt>
                <c:pt idx="4">
                  <c:v>OPCIÓN5</c:v>
                </c:pt>
              </c:strCache>
            </c:strRef>
          </c:cat>
          <c:val>
            <c:numRef>
              <c:f>'Tabulación preguntas multiples'!$L$55:$L$59</c:f>
              <c:numCache>
                <c:formatCode>0%</c:formatCode>
                <c:ptCount val="5"/>
                <c:pt idx="0">
                  <c:v>0.12195121951219512</c:v>
                </c:pt>
                <c:pt idx="1">
                  <c:v>0</c:v>
                </c:pt>
                <c:pt idx="2">
                  <c:v>9.7560975609756101E-2</c:v>
                </c:pt>
                <c:pt idx="3">
                  <c:v>0.24390243902439024</c:v>
                </c:pt>
                <c:pt idx="4">
                  <c:v>0.53658536585365857</c:v>
                </c:pt>
              </c:numCache>
            </c:numRef>
          </c:val>
        </c:ser>
        <c:ser>
          <c:idx val="4"/>
          <c:order val="4"/>
          <c:tx>
            <c:strRef>
              <c:f>'Tabulación preguntas multiples'!$M$54</c:f>
              <c:strCache>
                <c:ptCount val="1"/>
                <c:pt idx="0">
                  <c:v>Educación y emprendimiento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multiples'!$H$55:$H$59</c:f>
              <c:strCache>
                <c:ptCount val="5"/>
                <c:pt idx="0">
                  <c:v>OPCIÓN1</c:v>
                </c:pt>
                <c:pt idx="1">
                  <c:v>OPCIÓN2 </c:v>
                </c:pt>
                <c:pt idx="2">
                  <c:v>OPCIÓN3</c:v>
                </c:pt>
                <c:pt idx="3">
                  <c:v>OPCIÓN4</c:v>
                </c:pt>
                <c:pt idx="4">
                  <c:v>OPCIÓN5</c:v>
                </c:pt>
              </c:strCache>
            </c:strRef>
          </c:cat>
          <c:val>
            <c:numRef>
              <c:f>'Tabulación preguntas multiples'!$M$55:$M$59</c:f>
              <c:numCache>
                <c:formatCode>0%</c:formatCode>
                <c:ptCount val="5"/>
                <c:pt idx="0">
                  <c:v>4.878048780487805E-2</c:v>
                </c:pt>
                <c:pt idx="1">
                  <c:v>0.12195121951219512</c:v>
                </c:pt>
                <c:pt idx="2">
                  <c:v>0.21951219512195122</c:v>
                </c:pt>
                <c:pt idx="3">
                  <c:v>0.31707317073170732</c:v>
                </c:pt>
                <c:pt idx="4">
                  <c:v>0.29268292682926828</c:v>
                </c:pt>
              </c:numCache>
            </c:numRef>
          </c:val>
        </c:ser>
        <c:dLbls>
          <c:dLblPos val="ctr"/>
          <c:showLegendKey val="0"/>
          <c:showVal val="1"/>
          <c:showCatName val="0"/>
          <c:showSerName val="0"/>
          <c:showPercent val="0"/>
          <c:showBubbleSize val="0"/>
        </c:dLbls>
        <c:gapWidth val="150"/>
        <c:overlap val="100"/>
        <c:axId val="309950072"/>
        <c:axId val="309953600"/>
      </c:barChart>
      <c:catAx>
        <c:axId val="309950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9953600"/>
        <c:crosses val="autoZero"/>
        <c:auto val="1"/>
        <c:lblAlgn val="ctr"/>
        <c:lblOffset val="100"/>
        <c:noMultiLvlLbl val="0"/>
      </c:catAx>
      <c:valAx>
        <c:axId val="309953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9950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dinámica6</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a:outerShdw blurRad="50800" dist="38100" dir="18900000" algn="bl" rotWithShape="0">
                <a:prstClr val="black">
                  <a:alpha val="40000"/>
                </a:prst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Gráficos'!$B$153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Lbls>
            <c:spPr>
              <a:noFill/>
              <a:ln>
                <a:noFill/>
              </a:ln>
              <a:effectLst>
                <a:outerShdw blurRad="50800" dist="38100" dir="18900000" algn="bl" rotWithShape="0">
                  <a:prstClr val="black">
                    <a:alpha val="40000"/>
                  </a:prst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'Porcentaje y Gráficos'!$A$154:$A$156</c:f>
              <c:strCache>
                <c:ptCount val="2"/>
                <c:pt idx="0">
                  <c:v>Permanente </c:v>
                </c:pt>
                <c:pt idx="1">
                  <c:v>Variable</c:v>
                </c:pt>
              </c:strCache>
            </c:strRef>
          </c:cat>
          <c:val>
            <c:numRef>
              <c:f>'Porcentaje y Gráficos'!$B$154:$B$156</c:f>
              <c:numCache>
                <c:formatCode>General</c:formatCode>
                <c:ptCount val="2"/>
                <c:pt idx="0">
                  <c:v>37</c:v>
                </c:pt>
                <c:pt idx="1">
                  <c:v>4</c:v>
                </c:pt>
              </c:numCache>
            </c:numRef>
          </c:val>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dinámica7</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Gráficos'!$B$173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Gráficos'!$A$174:$A$178</c:f>
              <c:strCache>
                <c:ptCount val="4"/>
                <c:pt idx="0">
                  <c:v>0-1 personas</c:v>
                </c:pt>
                <c:pt idx="1">
                  <c:v>2-3personas</c:v>
                </c:pt>
                <c:pt idx="2">
                  <c:v>4-5 personas</c:v>
                </c:pt>
                <c:pt idx="3">
                  <c:v>mas de 5 personas</c:v>
                </c:pt>
              </c:strCache>
            </c:strRef>
          </c:cat>
          <c:val>
            <c:numRef>
              <c:f>'Porcentaje y Gráficos'!$B$174:$B$178</c:f>
              <c:numCache>
                <c:formatCode>General</c:formatCode>
                <c:ptCount val="4"/>
                <c:pt idx="0">
                  <c:v>7</c:v>
                </c:pt>
                <c:pt idx="1">
                  <c:v>16</c:v>
                </c:pt>
                <c:pt idx="2">
                  <c:v>12</c:v>
                </c:pt>
                <c:pt idx="3">
                  <c:v>6</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dinámica8</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Gráficos'!$B$195</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Gráficos'!$A$196:$A$199</c:f>
              <c:strCache>
                <c:ptCount val="3"/>
                <c:pt idx="0">
                  <c:v>De 10 a 20 mil</c:v>
                </c:pt>
                <c:pt idx="1">
                  <c:v>De 21 a 40 mil</c:v>
                </c:pt>
                <c:pt idx="2">
                  <c:v>De 41 a 60 mil</c:v>
                </c:pt>
              </c:strCache>
            </c:strRef>
          </c:cat>
          <c:val>
            <c:numRef>
              <c:f>'Porcentaje y Gráficos'!$B$196:$B$199</c:f>
              <c:numCache>
                <c:formatCode>General</c:formatCode>
                <c:ptCount val="3"/>
                <c:pt idx="0">
                  <c:v>27</c:v>
                </c:pt>
                <c:pt idx="1">
                  <c:v>13</c:v>
                </c:pt>
                <c:pt idx="2">
                  <c:v>1</c:v>
                </c:pt>
              </c:numCache>
            </c:numRef>
          </c:val>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dinámica9</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Gráficos'!$B$216</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Gráficos'!$A$217:$A$220</c:f>
              <c:strCache>
                <c:ptCount val="3"/>
                <c:pt idx="0">
                  <c:v>Distribuidores legalmente constituidos</c:v>
                </c:pt>
                <c:pt idx="1">
                  <c:v>Distribuidores no legales</c:v>
                </c:pt>
                <c:pt idx="2">
                  <c:v>Los manufactura</c:v>
                </c:pt>
              </c:strCache>
            </c:strRef>
          </c:cat>
          <c:val>
            <c:numRef>
              <c:f>'Porcentaje y Gráficos'!$B$217:$B$220</c:f>
              <c:numCache>
                <c:formatCode>General</c:formatCode>
                <c:ptCount val="3"/>
                <c:pt idx="0">
                  <c:v>33</c:v>
                </c:pt>
                <c:pt idx="1">
                  <c:v>4</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dinámica10</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Gráficos'!$B$237</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Gráficos'!$A$238:$A$242</c:f>
              <c:strCache>
                <c:ptCount val="4"/>
                <c:pt idx="0">
                  <c:v>Extranjero</c:v>
                </c:pt>
                <c:pt idx="1">
                  <c:v>Local</c:v>
                </c:pt>
                <c:pt idx="2">
                  <c:v>Nacional </c:v>
                </c:pt>
                <c:pt idx="3">
                  <c:v>No sabe / No responde</c:v>
                </c:pt>
              </c:strCache>
            </c:strRef>
          </c:cat>
          <c:val>
            <c:numRef>
              <c:f>'Porcentaje y Gráficos'!$B$238:$B$242</c:f>
              <c:numCache>
                <c:formatCode>General</c:formatCode>
                <c:ptCount val="4"/>
                <c:pt idx="0">
                  <c:v>1</c:v>
                </c:pt>
                <c:pt idx="1">
                  <c:v>19</c:v>
                </c:pt>
                <c:pt idx="2">
                  <c:v>20</c:v>
                </c:pt>
                <c:pt idx="3">
                  <c:v>1</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dinámica11</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Gráficos'!$B$259</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Gráficos'!$A$260:$A$262</c:f>
              <c:strCache>
                <c:ptCount val="2"/>
                <c:pt idx="0">
                  <c:v>Ha aumentado</c:v>
                </c:pt>
                <c:pt idx="1">
                  <c:v>Ha disminuido</c:v>
                </c:pt>
              </c:strCache>
            </c:strRef>
          </c:cat>
          <c:val>
            <c:numRef>
              <c:f>'Porcentaje y Gráficos'!$B$260:$B$262</c:f>
              <c:numCache>
                <c:formatCode>General</c:formatCode>
                <c:ptCount val="2"/>
                <c:pt idx="0">
                  <c:v>38</c:v>
                </c:pt>
                <c:pt idx="1">
                  <c:v>3</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dinámica12</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Gráficos'!$B$279</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Gráficos'!$A$280:$A$283</c:f>
              <c:strCache>
                <c:ptCount val="3"/>
                <c:pt idx="0">
                  <c:v>La llegada masiva de venezolanos a la ciudad</c:v>
                </c:pt>
                <c:pt idx="1">
                  <c:v>Situación económica de las familias en la ciudad</c:v>
                </c:pt>
                <c:pt idx="2">
                  <c:v>#N/A</c:v>
                </c:pt>
              </c:strCache>
            </c:strRef>
          </c:cat>
          <c:val>
            <c:numRef>
              <c:f>'Porcentaje y Gráficos'!$B$280:$B$283</c:f>
              <c:numCache>
                <c:formatCode>General</c:formatCode>
                <c:ptCount val="3"/>
                <c:pt idx="0">
                  <c:v>29</c:v>
                </c:pt>
                <c:pt idx="1">
                  <c:v>9</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dinámica13</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Gráficos'!$B$300</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Gráficos'!$A$301:$A$306</c:f>
              <c:strCache>
                <c:ptCount val="5"/>
                <c:pt idx="0">
                  <c:v>Caos en el espacio público</c:v>
                </c:pt>
                <c:pt idx="1">
                  <c:v>Competencia desleal</c:v>
                </c:pt>
                <c:pt idx="2">
                  <c:v>Crecimiento económico</c:v>
                </c:pt>
                <c:pt idx="3">
                  <c:v>Desarrollo social</c:v>
                </c:pt>
                <c:pt idx="4">
                  <c:v>Más informalidad</c:v>
                </c:pt>
              </c:strCache>
            </c:strRef>
          </c:cat>
          <c:val>
            <c:numRef>
              <c:f>'Porcentaje y Gráficos'!$B$301:$B$306</c:f>
              <c:numCache>
                <c:formatCode>General</c:formatCode>
                <c:ptCount val="5"/>
                <c:pt idx="0">
                  <c:v>12</c:v>
                </c:pt>
                <c:pt idx="1">
                  <c:v>11</c:v>
                </c:pt>
                <c:pt idx="2">
                  <c:v>4</c:v>
                </c:pt>
                <c:pt idx="3">
                  <c:v>2</c:v>
                </c:pt>
                <c:pt idx="4">
                  <c:v>12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dinámica14</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Gráficos'!$B$323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Gráficos'!$A$324:$A$327</c:f>
              <c:strCache>
                <c:ptCount val="3"/>
                <c:pt idx="0">
                  <c:v>Le es indiferente</c:v>
                </c:pt>
                <c:pt idx="1">
                  <c:v>Le ha afectado</c:v>
                </c:pt>
                <c:pt idx="2">
                  <c:v>Les colabora</c:v>
                </c:pt>
              </c:strCache>
            </c:strRef>
          </c:cat>
          <c:val>
            <c:numRef>
              <c:f>'Porcentaje y Gráficos'!$B$324:$B$327</c:f>
              <c:numCache>
                <c:formatCode>General</c:formatCode>
                <c:ptCount val="3"/>
                <c:pt idx="0">
                  <c:v>5</c:v>
                </c:pt>
                <c:pt idx="1">
                  <c:v>21</c:v>
                </c:pt>
                <c:pt idx="2">
                  <c:v>15</c:v>
                </c:pt>
              </c:numCache>
            </c:numRef>
          </c:val>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67198838896952107"/>
          <c:y val="0.40422353455818022"/>
          <c:w val="0.32801169025650934"/>
          <c:h val="0.301642971711869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dinámica15</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Gráficos'!$B$343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Gráficos'!$A$344:$A$347</c:f>
              <c:strCache>
                <c:ptCount val="3"/>
                <c:pt idx="0">
                  <c:v>Contributivo</c:v>
                </c:pt>
                <c:pt idx="1">
                  <c:v>No posee </c:v>
                </c:pt>
                <c:pt idx="2">
                  <c:v>Subsidiada</c:v>
                </c:pt>
              </c:strCache>
            </c:strRef>
          </c:cat>
          <c:val>
            <c:numRef>
              <c:f>'Porcentaje y Gráficos'!$B$344:$B$347</c:f>
              <c:numCache>
                <c:formatCode>General</c:formatCode>
                <c:ptCount val="3"/>
                <c:pt idx="0">
                  <c:v>1</c:v>
                </c:pt>
                <c:pt idx="1">
                  <c:v>4</c:v>
                </c:pt>
                <c:pt idx="2">
                  <c:v>36</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Distribución del ingreso</a:t>
            </a:r>
          </a:p>
        </c:rich>
      </c:tx>
      <c:layout>
        <c:manualLayout>
          <c:xMode val="edge"/>
          <c:yMode val="edge"/>
          <c:x val="0.34856933508311461"/>
          <c:y val="2.76912396255969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percentStacked"/>
        <c:varyColors val="0"/>
        <c:ser>
          <c:idx val="0"/>
          <c:order val="0"/>
          <c:tx>
            <c:strRef>
              <c:f>'Tabulación preguntas multiples'!$B$54</c:f>
              <c:strCache>
                <c:ptCount val="1"/>
                <c:pt idx="0">
                  <c:v>Sostenimiento del hogar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multiples'!$A$55:$A$59</c:f>
              <c:strCache>
                <c:ptCount val="5"/>
                <c:pt idx="0">
                  <c:v>OPCIÓN1</c:v>
                </c:pt>
                <c:pt idx="1">
                  <c:v>OPCIÓN2 </c:v>
                </c:pt>
                <c:pt idx="2">
                  <c:v>OPCIÓN3</c:v>
                </c:pt>
                <c:pt idx="3">
                  <c:v>OPCIÓN4</c:v>
                </c:pt>
                <c:pt idx="4">
                  <c:v>OPCIÓN5</c:v>
                </c:pt>
              </c:strCache>
            </c:strRef>
          </c:cat>
          <c:val>
            <c:numRef>
              <c:f>'Tabulación preguntas multiples'!$B$55:$B$59</c:f>
              <c:numCache>
                <c:formatCode>0%</c:formatCode>
                <c:ptCount val="5"/>
                <c:pt idx="0">
                  <c:v>1</c:v>
                </c:pt>
                <c:pt idx="1">
                  <c:v>0</c:v>
                </c:pt>
                <c:pt idx="2">
                  <c:v>0</c:v>
                </c:pt>
                <c:pt idx="3">
                  <c:v>0</c:v>
                </c:pt>
                <c:pt idx="4">
                  <c:v>0</c:v>
                </c:pt>
              </c:numCache>
            </c:numRef>
          </c:val>
        </c:ser>
        <c:ser>
          <c:idx val="1"/>
          <c:order val="1"/>
          <c:tx>
            <c:strRef>
              <c:f>'Tabulación preguntas multiples'!$C$54</c:f>
              <c:strCache>
                <c:ptCount val="1"/>
                <c:pt idx="0">
                  <c:v>Salud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multiples'!$A$55:$A$59</c:f>
              <c:strCache>
                <c:ptCount val="5"/>
                <c:pt idx="0">
                  <c:v>OPCIÓN1</c:v>
                </c:pt>
                <c:pt idx="1">
                  <c:v>OPCIÓN2 </c:v>
                </c:pt>
                <c:pt idx="2">
                  <c:v>OPCIÓN3</c:v>
                </c:pt>
                <c:pt idx="3">
                  <c:v>OPCIÓN4</c:v>
                </c:pt>
                <c:pt idx="4">
                  <c:v>OPCIÓN5</c:v>
                </c:pt>
              </c:strCache>
            </c:strRef>
          </c:cat>
          <c:val>
            <c:numRef>
              <c:f>'Tabulación preguntas multiples'!$C$55:$C$59</c:f>
              <c:numCache>
                <c:formatCode>0%</c:formatCode>
                <c:ptCount val="5"/>
                <c:pt idx="0">
                  <c:v>0</c:v>
                </c:pt>
                <c:pt idx="1">
                  <c:v>0.1951219512195122</c:v>
                </c:pt>
                <c:pt idx="2">
                  <c:v>0.36585365853658536</c:v>
                </c:pt>
                <c:pt idx="3">
                  <c:v>0.17073170731707318</c:v>
                </c:pt>
                <c:pt idx="4">
                  <c:v>0.26829268292682928</c:v>
                </c:pt>
              </c:numCache>
            </c:numRef>
          </c:val>
        </c:ser>
        <c:ser>
          <c:idx val="2"/>
          <c:order val="2"/>
          <c:tx>
            <c:strRef>
              <c:f>'Tabulación preguntas multiples'!$D$54</c:f>
              <c:strCache>
                <c:ptCount val="1"/>
                <c:pt idx="0">
                  <c:v>Educación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multiples'!$A$55:$A$59</c:f>
              <c:strCache>
                <c:ptCount val="5"/>
                <c:pt idx="0">
                  <c:v>OPCIÓN1</c:v>
                </c:pt>
                <c:pt idx="1">
                  <c:v>OPCIÓN2 </c:v>
                </c:pt>
                <c:pt idx="2">
                  <c:v>OPCIÓN3</c:v>
                </c:pt>
                <c:pt idx="3">
                  <c:v>OPCIÓN4</c:v>
                </c:pt>
                <c:pt idx="4">
                  <c:v>OPCIÓN5</c:v>
                </c:pt>
              </c:strCache>
            </c:strRef>
          </c:cat>
          <c:val>
            <c:numRef>
              <c:f>'Tabulación preguntas multiples'!$D$55:$D$59</c:f>
              <c:numCache>
                <c:formatCode>0%</c:formatCode>
                <c:ptCount val="5"/>
                <c:pt idx="0">
                  <c:v>0</c:v>
                </c:pt>
                <c:pt idx="1">
                  <c:v>0.41463414634146339</c:v>
                </c:pt>
                <c:pt idx="2">
                  <c:v>0.41463414634146339</c:v>
                </c:pt>
                <c:pt idx="3">
                  <c:v>0.14634146341463414</c:v>
                </c:pt>
                <c:pt idx="4">
                  <c:v>2.4390243902439025E-2</c:v>
                </c:pt>
              </c:numCache>
            </c:numRef>
          </c:val>
        </c:ser>
        <c:ser>
          <c:idx val="3"/>
          <c:order val="3"/>
          <c:tx>
            <c:strRef>
              <c:f>'Tabulación preguntas multiples'!$E$54</c:f>
              <c:strCache>
                <c:ptCount val="1"/>
                <c:pt idx="0">
                  <c:v>Al ahorro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multiples'!$A$55:$A$59</c:f>
              <c:strCache>
                <c:ptCount val="5"/>
                <c:pt idx="0">
                  <c:v>OPCIÓN1</c:v>
                </c:pt>
                <c:pt idx="1">
                  <c:v>OPCIÓN2 </c:v>
                </c:pt>
                <c:pt idx="2">
                  <c:v>OPCIÓN3</c:v>
                </c:pt>
                <c:pt idx="3">
                  <c:v>OPCIÓN4</c:v>
                </c:pt>
                <c:pt idx="4">
                  <c:v>OPCIÓN5</c:v>
                </c:pt>
              </c:strCache>
            </c:strRef>
          </c:cat>
          <c:val>
            <c:numRef>
              <c:f>'Tabulación preguntas multiples'!$E$55:$E$59</c:f>
              <c:numCache>
                <c:formatCode>0%</c:formatCode>
                <c:ptCount val="5"/>
                <c:pt idx="0">
                  <c:v>0</c:v>
                </c:pt>
                <c:pt idx="1">
                  <c:v>0.12195121951219512</c:v>
                </c:pt>
                <c:pt idx="2">
                  <c:v>9.7560975609756101E-2</c:v>
                </c:pt>
                <c:pt idx="3">
                  <c:v>0.48780487804878048</c:v>
                </c:pt>
                <c:pt idx="4">
                  <c:v>0.29268292682926828</c:v>
                </c:pt>
              </c:numCache>
            </c:numRef>
          </c:val>
        </c:ser>
        <c:ser>
          <c:idx val="4"/>
          <c:order val="4"/>
          <c:tx>
            <c:strRef>
              <c:f>'Tabulación preguntas multiples'!$F$54</c:f>
              <c:strCache>
                <c:ptCount val="1"/>
                <c:pt idx="0">
                  <c:v>Recreación y esparcimiento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 preguntas multiples'!$A$55:$A$59</c:f>
              <c:strCache>
                <c:ptCount val="5"/>
                <c:pt idx="0">
                  <c:v>OPCIÓN1</c:v>
                </c:pt>
                <c:pt idx="1">
                  <c:v>OPCIÓN2 </c:v>
                </c:pt>
                <c:pt idx="2">
                  <c:v>OPCIÓN3</c:v>
                </c:pt>
                <c:pt idx="3">
                  <c:v>OPCIÓN4</c:v>
                </c:pt>
                <c:pt idx="4">
                  <c:v>OPCIÓN5</c:v>
                </c:pt>
              </c:strCache>
            </c:strRef>
          </c:cat>
          <c:val>
            <c:numRef>
              <c:f>'Tabulación preguntas multiples'!$F$55:$F$59</c:f>
              <c:numCache>
                <c:formatCode>0%</c:formatCode>
                <c:ptCount val="5"/>
                <c:pt idx="0">
                  <c:v>0</c:v>
                </c:pt>
                <c:pt idx="1">
                  <c:v>0.26829268292682928</c:v>
                </c:pt>
                <c:pt idx="2">
                  <c:v>0.12195121951219512</c:v>
                </c:pt>
                <c:pt idx="3">
                  <c:v>0.1951219512195122</c:v>
                </c:pt>
                <c:pt idx="4">
                  <c:v>0.41463414634146339</c:v>
                </c:pt>
              </c:numCache>
            </c:numRef>
          </c:val>
        </c:ser>
        <c:dLbls>
          <c:dLblPos val="ctr"/>
          <c:showLegendKey val="0"/>
          <c:showVal val="1"/>
          <c:showCatName val="0"/>
          <c:showSerName val="0"/>
          <c:showPercent val="0"/>
          <c:showBubbleSize val="0"/>
        </c:dLbls>
        <c:gapWidth val="150"/>
        <c:overlap val="100"/>
        <c:axId val="309951640"/>
        <c:axId val="309953208"/>
      </c:barChart>
      <c:catAx>
        <c:axId val="309951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9953208"/>
        <c:crosses val="autoZero"/>
        <c:auto val="1"/>
        <c:lblAlgn val="ctr"/>
        <c:lblOffset val="100"/>
        <c:noMultiLvlLbl val="0"/>
      </c:catAx>
      <c:valAx>
        <c:axId val="309953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9951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dinámica16</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Gráficos'!$B$364</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Gráficos'!$A$365:$A$370</c:f>
              <c:strCache>
                <c:ptCount val="5"/>
                <c:pt idx="0">
                  <c:v>Ahorros</c:v>
                </c:pt>
                <c:pt idx="1">
                  <c:v>Ganancias de la misma actividad comercial</c:v>
                </c:pt>
                <c:pt idx="2">
                  <c:v>Otros medios</c:v>
                </c:pt>
                <c:pt idx="3">
                  <c:v>Prestamos entidades financieras</c:v>
                </c:pt>
                <c:pt idx="4">
                  <c:v>Prestamos particulares</c:v>
                </c:pt>
              </c:strCache>
            </c:strRef>
          </c:cat>
          <c:val>
            <c:numRef>
              <c:f>'Porcentaje y Gráficos'!$B$365:$B$370</c:f>
              <c:numCache>
                <c:formatCode>General</c:formatCode>
                <c:ptCount val="5"/>
                <c:pt idx="0">
                  <c:v>2</c:v>
                </c:pt>
                <c:pt idx="1">
                  <c:v>11</c:v>
                </c:pt>
                <c:pt idx="2">
                  <c:v>5</c:v>
                </c:pt>
                <c:pt idx="3">
                  <c:v>4</c:v>
                </c:pt>
                <c:pt idx="4">
                  <c:v>19</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dinámica17</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Gráficos'!$B$388</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Gráficos'!$A$389:$A$392</c:f>
              <c:strCache>
                <c:ptCount val="3"/>
                <c:pt idx="0">
                  <c:v>Mala</c:v>
                </c:pt>
                <c:pt idx="1">
                  <c:v>Muy mala</c:v>
                </c:pt>
                <c:pt idx="2">
                  <c:v>Regular</c:v>
                </c:pt>
              </c:strCache>
            </c:strRef>
          </c:cat>
          <c:val>
            <c:numRef>
              <c:f>'Porcentaje y Gráficos'!$B$389:$B$392</c:f>
              <c:numCache>
                <c:formatCode>General</c:formatCode>
                <c:ptCount val="3"/>
                <c:pt idx="0">
                  <c:v>19</c:v>
                </c:pt>
                <c:pt idx="1">
                  <c:v>8</c:v>
                </c:pt>
                <c:pt idx="2">
                  <c:v>14</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dinámica20</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Gráficos'!$B$409</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Gráficos'!$A$410:$A$413</c:f>
              <c:strCache>
                <c:ptCount val="3"/>
                <c:pt idx="0">
                  <c:v>No </c:v>
                </c:pt>
                <c:pt idx="1">
                  <c:v>No sabe/ No responde</c:v>
                </c:pt>
                <c:pt idx="2">
                  <c:v>Si</c:v>
                </c:pt>
              </c:strCache>
            </c:strRef>
          </c:cat>
          <c:val>
            <c:numRef>
              <c:f>'Porcentaje y Gráficos'!$B$410:$B$413</c:f>
              <c:numCache>
                <c:formatCode>General</c:formatCode>
                <c:ptCount val="3"/>
                <c:pt idx="0">
                  <c:v>8</c:v>
                </c:pt>
                <c:pt idx="1">
                  <c:v>10</c:v>
                </c:pt>
                <c:pt idx="2">
                  <c:v>23</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dinámica24</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Gráficos'!$B$432</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Gráficos'!$A$433:$A$434</c:f>
              <c:strCache>
                <c:ptCount val="1"/>
                <c:pt idx="0">
                  <c:v>No</c:v>
                </c:pt>
              </c:strCache>
            </c:strRef>
          </c:cat>
          <c:val>
            <c:numRef>
              <c:f>'Porcentaje y Gráficos'!$B$433:$B$434</c:f>
              <c:numCache>
                <c:formatCode>General</c:formatCode>
                <c:ptCount val="1"/>
                <c:pt idx="0">
                  <c:v>41</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dinámica25</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Gráficos'!$B$451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Gráficos'!$A$452:$A$454</c:f>
              <c:strCache>
                <c:ptCount val="2"/>
                <c:pt idx="0">
                  <c:v>No</c:v>
                </c:pt>
                <c:pt idx="1">
                  <c:v>Si</c:v>
                </c:pt>
              </c:strCache>
            </c:strRef>
          </c:cat>
          <c:val>
            <c:numRef>
              <c:f>'Porcentaje y Gráficos'!$B$452:$B$454</c:f>
              <c:numCache>
                <c:formatCode>General</c:formatCode>
                <c:ptCount val="2"/>
                <c:pt idx="0">
                  <c:v>25</c:v>
                </c:pt>
                <c:pt idx="1">
                  <c:v>16</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dinámica26</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Gráficos'!$B$471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Gráficos'!$A$472:$A$478</c:f>
              <c:strCache>
                <c:ptCount val="6"/>
                <c:pt idx="0">
                  <c:v>Competencia en el sector formal</c:v>
                </c:pt>
                <c:pt idx="1">
                  <c:v>Desplazamiento</c:v>
                </c:pt>
                <c:pt idx="2">
                  <c:v>Falta de oportunidades en el lugar donde vivía</c:v>
                </c:pt>
                <c:pt idx="3">
                  <c:v>Futuro para sus hijos</c:v>
                </c:pt>
                <c:pt idx="4">
                  <c:v>Inmigración</c:v>
                </c:pt>
                <c:pt idx="5">
                  <c:v>Necesidades básicas insatisfechas</c:v>
                </c:pt>
              </c:strCache>
            </c:strRef>
          </c:cat>
          <c:val>
            <c:numRef>
              <c:f>'Porcentaje y Gráficos'!$B$472:$B$478</c:f>
              <c:numCache>
                <c:formatCode>General</c:formatCode>
                <c:ptCount val="6"/>
                <c:pt idx="0">
                  <c:v>4</c:v>
                </c:pt>
                <c:pt idx="1">
                  <c:v>4</c:v>
                </c:pt>
                <c:pt idx="2">
                  <c:v>13</c:v>
                </c:pt>
                <c:pt idx="3">
                  <c:v>5</c:v>
                </c:pt>
                <c:pt idx="4">
                  <c:v>3</c:v>
                </c:pt>
                <c:pt idx="5">
                  <c:v>12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[encuesta_tabulaciones_graficas_proyecto_sector_informal_Cucuta_2018.xlsx]combinaciones!Tabla dinámica1</c:name>
    <c:fmtId val="0"/>
  </c:pivotSource>
  <c:chart>
    <c:autoTitleDeleted val="0"/>
    <c:pivotFmts>
      <c:pivotFmt>
        <c:idx val="0"/>
        <c:spPr>
          <a:solidFill>
            <a:schemeClr val="accent1"/>
          </a:solidFill>
          <a:ln>
            <a:noFill/>
          </a:ln>
          <a:effectLst/>
          <a:sp3d/>
        </c:spPr>
        <c:marker>
          <c:symbol val="none"/>
        </c:marker>
      </c:pivotFmt>
      <c:pivotFmt>
        <c:idx val="1"/>
        <c:spPr>
          <a:solidFill>
            <a:schemeClr val="accent1"/>
          </a:solidFill>
          <a:ln>
            <a:noFill/>
          </a:ln>
          <a:effectLst/>
          <a:sp3d/>
        </c:spPr>
        <c:marker>
          <c:symbol val="none"/>
        </c:marker>
      </c:pivotFmt>
      <c:pivotFmt>
        <c:idx val="2"/>
        <c:spPr>
          <a:solidFill>
            <a:schemeClr val="accent1"/>
          </a:solidFill>
          <a:ln>
            <a:noFill/>
          </a:ln>
          <a:effectLst/>
          <a:sp3d/>
        </c:spPr>
        <c:marker>
          <c:symbol val="none"/>
        </c:marke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combinaciones!$B$1:$B$2</c:f>
              <c:strCache>
                <c:ptCount val="1"/>
                <c:pt idx="0">
                  <c:v>Estrato 1  (Bajo-Bajo)</c:v>
                </c:pt>
              </c:strCache>
            </c:strRef>
          </c:tx>
          <c:spPr>
            <a:solidFill>
              <a:schemeClr val="accent1"/>
            </a:solidFill>
            <a:ln>
              <a:noFill/>
            </a:ln>
            <a:effectLst/>
            <a:sp3d/>
          </c:spPr>
          <c:invertIfNegative val="0"/>
          <c:cat>
            <c:strRef>
              <c:f>combinaciones!$A$3:$A$5</c:f>
              <c:strCache>
                <c:ptCount val="2"/>
                <c:pt idx="0">
                  <c:v>Femenino</c:v>
                </c:pt>
                <c:pt idx="1">
                  <c:v>Masculino</c:v>
                </c:pt>
              </c:strCache>
            </c:strRef>
          </c:cat>
          <c:val>
            <c:numRef>
              <c:f>combinaciones!$B$3:$B$5</c:f>
              <c:numCache>
                <c:formatCode>General</c:formatCode>
                <c:ptCount val="2"/>
                <c:pt idx="0">
                  <c:v>13</c:v>
                </c:pt>
                <c:pt idx="1">
                  <c:v>10</c:v>
                </c:pt>
              </c:numCache>
            </c:numRef>
          </c:val>
        </c:ser>
        <c:ser>
          <c:idx val="1"/>
          <c:order val="1"/>
          <c:tx>
            <c:strRef>
              <c:f>combinaciones!$C$1:$C$2</c:f>
              <c:strCache>
                <c:ptCount val="1"/>
                <c:pt idx="0">
                  <c:v>Estrato 2 (Bajo)</c:v>
                </c:pt>
              </c:strCache>
            </c:strRef>
          </c:tx>
          <c:spPr>
            <a:solidFill>
              <a:schemeClr val="accent2"/>
            </a:solidFill>
            <a:ln>
              <a:noFill/>
            </a:ln>
            <a:effectLst/>
            <a:sp3d/>
          </c:spPr>
          <c:invertIfNegative val="0"/>
          <c:cat>
            <c:strRef>
              <c:f>combinaciones!$A$3:$A$5</c:f>
              <c:strCache>
                <c:ptCount val="2"/>
                <c:pt idx="0">
                  <c:v>Femenino</c:v>
                </c:pt>
                <c:pt idx="1">
                  <c:v>Masculino</c:v>
                </c:pt>
              </c:strCache>
            </c:strRef>
          </c:cat>
          <c:val>
            <c:numRef>
              <c:f>combinaciones!$C$3:$C$5</c:f>
              <c:numCache>
                <c:formatCode>General</c:formatCode>
                <c:ptCount val="2"/>
                <c:pt idx="0">
                  <c:v>8</c:v>
                </c:pt>
                <c:pt idx="1">
                  <c:v>8</c:v>
                </c:pt>
              </c:numCache>
            </c:numRef>
          </c:val>
        </c:ser>
        <c:ser>
          <c:idx val="2"/>
          <c:order val="2"/>
          <c:tx>
            <c:strRef>
              <c:f>combinaciones!$D$1:$D$2</c:f>
              <c:strCache>
                <c:ptCount val="1"/>
                <c:pt idx="0">
                  <c:v>Estrato 3 (Medio-bajo)</c:v>
                </c:pt>
              </c:strCache>
            </c:strRef>
          </c:tx>
          <c:spPr>
            <a:solidFill>
              <a:schemeClr val="accent3"/>
            </a:solidFill>
            <a:ln>
              <a:noFill/>
            </a:ln>
            <a:effectLst/>
            <a:sp3d/>
          </c:spPr>
          <c:invertIfNegative val="0"/>
          <c:cat>
            <c:strRef>
              <c:f>combinaciones!$A$3:$A$5</c:f>
              <c:strCache>
                <c:ptCount val="2"/>
                <c:pt idx="0">
                  <c:v>Femenino</c:v>
                </c:pt>
                <c:pt idx="1">
                  <c:v>Masculino</c:v>
                </c:pt>
              </c:strCache>
            </c:strRef>
          </c:cat>
          <c:val>
            <c:numRef>
              <c:f>combinaciones!$D$3:$D$5</c:f>
              <c:numCache>
                <c:formatCode>General</c:formatCode>
                <c:ptCount val="2"/>
                <c:pt idx="0">
                  <c:v>1</c:v>
                </c:pt>
                <c:pt idx="1">
                  <c:v>1</c:v>
                </c:pt>
              </c:numCache>
            </c:numRef>
          </c:val>
        </c:ser>
        <c:dLbls>
          <c:showLegendKey val="0"/>
          <c:showVal val="0"/>
          <c:showCatName val="0"/>
          <c:showSerName val="0"/>
          <c:showPercent val="0"/>
          <c:showBubbleSize val="0"/>
        </c:dLbls>
        <c:gapWidth val="150"/>
        <c:shape val="box"/>
        <c:axId val="311936448"/>
        <c:axId val="311939192"/>
        <c:axId val="0"/>
      </c:bar3DChart>
      <c:catAx>
        <c:axId val="3119364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9192"/>
        <c:crosses val="autoZero"/>
        <c:auto val="1"/>
        <c:lblAlgn val="ctr"/>
        <c:lblOffset val="100"/>
        <c:noMultiLvlLbl val="0"/>
      </c:catAx>
      <c:valAx>
        <c:axId val="311939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64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[encuesta_tabulaciones_graficas_proyecto_sector_informal_Cucuta_2018.xlsx]combinaciones!Tabla dinámica2</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barChart>
        <c:barDir val="col"/>
        <c:grouping val="clustered"/>
        <c:varyColors val="0"/>
        <c:ser>
          <c:idx val="0"/>
          <c:order val="0"/>
          <c:tx>
            <c:strRef>
              <c:f>combinaciones!$B$22:$B$23</c:f>
              <c:strCache>
                <c:ptCount val="1"/>
                <c:pt idx="0">
                  <c:v>0-12 meses</c:v>
                </c:pt>
              </c:strCache>
            </c:strRef>
          </c:tx>
          <c:spPr>
            <a:solidFill>
              <a:schemeClr val="accent1"/>
            </a:solidFill>
            <a:ln>
              <a:noFill/>
            </a:ln>
            <a:effectLst/>
          </c:spPr>
          <c:invertIfNegative val="0"/>
          <c:cat>
            <c:strRef>
              <c:f>combinaciones!$A$24:$A$26</c:f>
              <c:strCache>
                <c:ptCount val="2"/>
                <c:pt idx="0">
                  <c:v>Permanente </c:v>
                </c:pt>
                <c:pt idx="1">
                  <c:v>Variable</c:v>
                </c:pt>
              </c:strCache>
            </c:strRef>
          </c:cat>
          <c:val>
            <c:numRef>
              <c:f>combinaciones!$B$24:$B$26</c:f>
              <c:numCache>
                <c:formatCode>General</c:formatCode>
                <c:ptCount val="2"/>
                <c:pt idx="0">
                  <c:v>1</c:v>
                </c:pt>
                <c:pt idx="1">
                  <c:v>1</c:v>
                </c:pt>
              </c:numCache>
            </c:numRef>
          </c:val>
        </c:ser>
        <c:ser>
          <c:idx val="1"/>
          <c:order val="1"/>
          <c:tx>
            <c:strRef>
              <c:f>combinaciones!$C$22:$C$23</c:f>
              <c:strCache>
                <c:ptCount val="1"/>
                <c:pt idx="0">
                  <c:v>13-24 meses</c:v>
                </c:pt>
              </c:strCache>
            </c:strRef>
          </c:tx>
          <c:spPr>
            <a:solidFill>
              <a:schemeClr val="accent2"/>
            </a:solidFill>
            <a:ln>
              <a:noFill/>
            </a:ln>
            <a:effectLst/>
          </c:spPr>
          <c:invertIfNegative val="0"/>
          <c:cat>
            <c:strRef>
              <c:f>combinaciones!$A$24:$A$26</c:f>
              <c:strCache>
                <c:ptCount val="2"/>
                <c:pt idx="0">
                  <c:v>Permanente </c:v>
                </c:pt>
                <c:pt idx="1">
                  <c:v>Variable</c:v>
                </c:pt>
              </c:strCache>
            </c:strRef>
          </c:cat>
          <c:val>
            <c:numRef>
              <c:f>combinaciones!$C$24:$C$26</c:f>
              <c:numCache>
                <c:formatCode>General</c:formatCode>
                <c:ptCount val="2"/>
                <c:pt idx="0">
                  <c:v>1</c:v>
                </c:pt>
              </c:numCache>
            </c:numRef>
          </c:val>
        </c:ser>
        <c:ser>
          <c:idx val="2"/>
          <c:order val="2"/>
          <c:tx>
            <c:strRef>
              <c:f>combinaciones!$D$22:$D$23</c:f>
              <c:strCache>
                <c:ptCount val="1"/>
                <c:pt idx="0">
                  <c:v>25-48 meses</c:v>
                </c:pt>
              </c:strCache>
            </c:strRef>
          </c:tx>
          <c:spPr>
            <a:solidFill>
              <a:schemeClr val="accent3"/>
            </a:solidFill>
            <a:ln>
              <a:noFill/>
            </a:ln>
            <a:effectLst/>
          </c:spPr>
          <c:invertIfNegative val="0"/>
          <c:cat>
            <c:strRef>
              <c:f>combinaciones!$A$24:$A$26</c:f>
              <c:strCache>
                <c:ptCount val="2"/>
                <c:pt idx="0">
                  <c:v>Permanente </c:v>
                </c:pt>
                <c:pt idx="1">
                  <c:v>Variable</c:v>
                </c:pt>
              </c:strCache>
            </c:strRef>
          </c:cat>
          <c:val>
            <c:numRef>
              <c:f>combinaciones!$D$24:$D$26</c:f>
              <c:numCache>
                <c:formatCode>General</c:formatCode>
                <c:ptCount val="2"/>
                <c:pt idx="0">
                  <c:v>1</c:v>
                </c:pt>
              </c:numCache>
            </c:numRef>
          </c:val>
        </c:ser>
        <c:ser>
          <c:idx val="3"/>
          <c:order val="3"/>
          <c:tx>
            <c:strRef>
              <c:f>combinaciones!$E$22:$E$23</c:f>
              <c:strCache>
                <c:ptCount val="1"/>
                <c:pt idx="0">
                  <c:v>49- 96 meses</c:v>
                </c:pt>
              </c:strCache>
            </c:strRef>
          </c:tx>
          <c:spPr>
            <a:solidFill>
              <a:schemeClr val="accent4"/>
            </a:solidFill>
            <a:ln>
              <a:noFill/>
            </a:ln>
            <a:effectLst/>
          </c:spPr>
          <c:invertIfNegative val="0"/>
          <c:cat>
            <c:strRef>
              <c:f>combinaciones!$A$24:$A$26</c:f>
              <c:strCache>
                <c:ptCount val="2"/>
                <c:pt idx="0">
                  <c:v>Permanente </c:v>
                </c:pt>
                <c:pt idx="1">
                  <c:v>Variable</c:v>
                </c:pt>
              </c:strCache>
            </c:strRef>
          </c:cat>
          <c:val>
            <c:numRef>
              <c:f>combinaciones!$E$24:$E$26</c:f>
              <c:numCache>
                <c:formatCode>General</c:formatCode>
                <c:ptCount val="2"/>
                <c:pt idx="0">
                  <c:v>2</c:v>
                </c:pt>
                <c:pt idx="1">
                  <c:v>1</c:v>
                </c:pt>
              </c:numCache>
            </c:numRef>
          </c:val>
        </c:ser>
        <c:ser>
          <c:idx val="4"/>
          <c:order val="4"/>
          <c:tx>
            <c:strRef>
              <c:f>combinaciones!$F$22:$F$23</c:f>
              <c:strCache>
                <c:ptCount val="1"/>
                <c:pt idx="0">
                  <c:v>mas de 96 meses</c:v>
                </c:pt>
              </c:strCache>
            </c:strRef>
          </c:tx>
          <c:spPr>
            <a:solidFill>
              <a:schemeClr val="accent5"/>
            </a:solidFill>
            <a:ln>
              <a:noFill/>
            </a:ln>
            <a:effectLst/>
          </c:spPr>
          <c:invertIfNegative val="0"/>
          <c:cat>
            <c:strRef>
              <c:f>combinaciones!$A$24:$A$26</c:f>
              <c:strCache>
                <c:ptCount val="2"/>
                <c:pt idx="0">
                  <c:v>Permanente </c:v>
                </c:pt>
                <c:pt idx="1">
                  <c:v>Variable</c:v>
                </c:pt>
              </c:strCache>
            </c:strRef>
          </c:cat>
          <c:val>
            <c:numRef>
              <c:f>combinaciones!$F$24:$F$26</c:f>
              <c:numCache>
                <c:formatCode>General</c:formatCode>
                <c:ptCount val="2"/>
                <c:pt idx="0">
                  <c:v>32</c:v>
                </c:pt>
                <c:pt idx="1">
                  <c:v>2</c:v>
                </c:pt>
              </c:numCache>
            </c:numRef>
          </c:val>
        </c:ser>
        <c:dLbls>
          <c:showLegendKey val="0"/>
          <c:showVal val="0"/>
          <c:showCatName val="0"/>
          <c:showSerName val="0"/>
          <c:showPercent val="0"/>
          <c:showBubbleSize val="0"/>
        </c:dLbls>
        <c:gapWidth val="219"/>
        <c:overlap val="-27"/>
        <c:axId val="311938016"/>
        <c:axId val="311932920"/>
      </c:barChart>
      <c:catAx>
        <c:axId val="311938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2920"/>
        <c:crosses val="autoZero"/>
        <c:auto val="1"/>
        <c:lblAlgn val="ctr"/>
        <c:lblOffset val="100"/>
        <c:noMultiLvlLbl val="0"/>
      </c:catAx>
      <c:valAx>
        <c:axId val="311932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8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[encuesta_tabulaciones_graficas_proyecto_sector_informal_Cucuta_2018.xlsx]combinaciones!Tabla dinámica3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s>
    <c:plotArea>
      <c:layout/>
      <c:barChart>
        <c:barDir val="col"/>
        <c:grouping val="clustered"/>
        <c:varyColors val="0"/>
        <c:ser>
          <c:idx val="0"/>
          <c:order val="0"/>
          <c:tx>
            <c:strRef>
              <c:f>combinaciones!$B$43:$B$44</c:f>
              <c:strCache>
                <c:ptCount val="1"/>
                <c:pt idx="0">
                  <c:v>Actividades de grabación de sonido y edición musical</c:v>
                </c:pt>
              </c:strCache>
            </c:strRef>
          </c:tx>
          <c:spPr>
            <a:solidFill>
              <a:schemeClr val="accent1"/>
            </a:solidFill>
            <a:ln>
              <a:noFill/>
            </a:ln>
            <a:effectLst/>
          </c:spPr>
          <c:invertIfNegative val="0"/>
          <c:cat>
            <c:strRef>
              <c:f>combinaciones!$A$45:$A$48</c:f>
              <c:strCache>
                <c:ptCount val="3"/>
                <c:pt idx="0">
                  <c:v>De 10 a 20 mil</c:v>
                </c:pt>
                <c:pt idx="1">
                  <c:v>De 21 a 40 mil</c:v>
                </c:pt>
                <c:pt idx="2">
                  <c:v>De 41 a 60 mil</c:v>
                </c:pt>
              </c:strCache>
            </c:strRef>
          </c:cat>
          <c:val>
            <c:numRef>
              <c:f>combinaciones!$B$45:$B$48</c:f>
              <c:numCache>
                <c:formatCode>General</c:formatCode>
                <c:ptCount val="3"/>
                <c:pt idx="1">
                  <c:v>2</c:v>
                </c:pt>
              </c:numCache>
            </c:numRef>
          </c:val>
        </c:ser>
        <c:ser>
          <c:idx val="1"/>
          <c:order val="1"/>
          <c:tx>
            <c:strRef>
              <c:f>combinaciones!$C$43:$C$44</c:f>
              <c:strCache>
                <c:ptCount val="1"/>
                <c:pt idx="0">
                  <c:v>Actividades de restaurantes, cafeterías y servicio móvil de comidas</c:v>
                </c:pt>
              </c:strCache>
            </c:strRef>
          </c:tx>
          <c:spPr>
            <a:solidFill>
              <a:schemeClr val="accent2"/>
            </a:solidFill>
            <a:ln>
              <a:noFill/>
            </a:ln>
            <a:effectLst/>
          </c:spPr>
          <c:invertIfNegative val="0"/>
          <c:cat>
            <c:strRef>
              <c:f>combinaciones!$A$45:$A$48</c:f>
              <c:strCache>
                <c:ptCount val="3"/>
                <c:pt idx="0">
                  <c:v>De 10 a 20 mil</c:v>
                </c:pt>
                <c:pt idx="1">
                  <c:v>De 21 a 40 mil</c:v>
                </c:pt>
                <c:pt idx="2">
                  <c:v>De 41 a 60 mil</c:v>
                </c:pt>
              </c:strCache>
            </c:strRef>
          </c:cat>
          <c:val>
            <c:numRef>
              <c:f>combinaciones!$C$45:$C$48</c:f>
              <c:numCache>
                <c:formatCode>General</c:formatCode>
                <c:ptCount val="3"/>
                <c:pt idx="0">
                  <c:v>1</c:v>
                </c:pt>
                <c:pt idx="1">
                  <c:v>2</c:v>
                </c:pt>
              </c:numCache>
            </c:numRef>
          </c:val>
        </c:ser>
        <c:ser>
          <c:idx val="2"/>
          <c:order val="2"/>
          <c:tx>
            <c:strRef>
              <c:f>combinaciones!$D$43:$D$44</c:f>
              <c:strCache>
                <c:ptCount val="1"/>
                <c:pt idx="0">
                  <c:v>Artes Plásticas y visuales</c:v>
                </c:pt>
              </c:strCache>
            </c:strRef>
          </c:tx>
          <c:spPr>
            <a:solidFill>
              <a:schemeClr val="accent3"/>
            </a:solidFill>
            <a:ln>
              <a:noFill/>
            </a:ln>
            <a:effectLst/>
          </c:spPr>
          <c:invertIfNegative val="0"/>
          <c:cat>
            <c:strRef>
              <c:f>combinaciones!$A$45:$A$48</c:f>
              <c:strCache>
                <c:ptCount val="3"/>
                <c:pt idx="0">
                  <c:v>De 10 a 20 mil</c:v>
                </c:pt>
                <c:pt idx="1">
                  <c:v>De 21 a 40 mil</c:v>
                </c:pt>
                <c:pt idx="2">
                  <c:v>De 41 a 60 mil</c:v>
                </c:pt>
              </c:strCache>
            </c:strRef>
          </c:cat>
          <c:val>
            <c:numRef>
              <c:f>combinaciones!$D$45:$D$48</c:f>
              <c:numCache>
                <c:formatCode>General</c:formatCode>
                <c:ptCount val="3"/>
                <c:pt idx="0">
                  <c:v>1</c:v>
                </c:pt>
              </c:numCache>
            </c:numRef>
          </c:val>
        </c:ser>
        <c:ser>
          <c:idx val="3"/>
          <c:order val="3"/>
          <c:tx>
            <c:strRef>
              <c:f>combinaciones!$E$43:$E$44</c:f>
              <c:strCache>
                <c:ptCount val="1"/>
                <c:pt idx="0">
                  <c:v>Comercio al por menor en puestos de venta móviles</c:v>
                </c:pt>
              </c:strCache>
            </c:strRef>
          </c:tx>
          <c:spPr>
            <a:solidFill>
              <a:schemeClr val="accent4"/>
            </a:solidFill>
            <a:ln>
              <a:noFill/>
            </a:ln>
            <a:effectLst/>
          </c:spPr>
          <c:invertIfNegative val="0"/>
          <c:cat>
            <c:strRef>
              <c:f>combinaciones!$A$45:$A$48</c:f>
              <c:strCache>
                <c:ptCount val="3"/>
                <c:pt idx="0">
                  <c:v>De 10 a 20 mil</c:v>
                </c:pt>
                <c:pt idx="1">
                  <c:v>De 21 a 40 mil</c:v>
                </c:pt>
                <c:pt idx="2">
                  <c:v>De 41 a 60 mil</c:v>
                </c:pt>
              </c:strCache>
            </c:strRef>
          </c:cat>
          <c:val>
            <c:numRef>
              <c:f>combinaciones!$E$45:$E$48</c:f>
              <c:numCache>
                <c:formatCode>General</c:formatCode>
                <c:ptCount val="3"/>
                <c:pt idx="0">
                  <c:v>25</c:v>
                </c:pt>
                <c:pt idx="1">
                  <c:v>9</c:v>
                </c:pt>
                <c:pt idx="2">
                  <c:v>1</c:v>
                </c:pt>
              </c:numCache>
            </c:numRef>
          </c:val>
        </c:ser>
        <c:dLbls>
          <c:showLegendKey val="0"/>
          <c:showVal val="0"/>
          <c:showCatName val="0"/>
          <c:showSerName val="0"/>
          <c:showPercent val="0"/>
          <c:showBubbleSize val="0"/>
        </c:dLbls>
        <c:gapWidth val="219"/>
        <c:overlap val="-27"/>
        <c:axId val="311936840"/>
        <c:axId val="311931744"/>
      </c:barChart>
      <c:catAx>
        <c:axId val="31193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1744"/>
        <c:crosses val="autoZero"/>
        <c:auto val="1"/>
        <c:lblAlgn val="ctr"/>
        <c:lblOffset val="100"/>
        <c:noMultiLvlLbl val="0"/>
      </c:catAx>
      <c:valAx>
        <c:axId val="311931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6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dinámica4</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dependientes'!$B$1:$B$2</c:f>
              <c:strCache>
                <c:ptCount val="1"/>
                <c:pt idx="0">
                  <c:v>Permanente </c:v>
                </c:pt>
              </c:strCache>
            </c:strRef>
          </c:tx>
          <c:spPr>
            <a:solidFill>
              <a:schemeClr val="accent1"/>
            </a:solidFill>
            <a:ln>
              <a:noFill/>
            </a:ln>
            <a:effectLst/>
          </c:spPr>
          <c:invertIfNegative val="0"/>
          <c:cat>
            <c:strRef>
              <c:f>'cruce de variables dependientes'!$A$3:$A$8</c:f>
              <c:strCache>
                <c:ptCount val="5"/>
                <c:pt idx="0">
                  <c:v>0-12 meses</c:v>
                </c:pt>
                <c:pt idx="1">
                  <c:v>13-24 meses</c:v>
                </c:pt>
                <c:pt idx="2">
                  <c:v>25-48 meses</c:v>
                </c:pt>
                <c:pt idx="3">
                  <c:v>49- 96 meses</c:v>
                </c:pt>
                <c:pt idx="4">
                  <c:v>mas de 96 meses</c:v>
                </c:pt>
              </c:strCache>
            </c:strRef>
          </c:cat>
          <c:val>
            <c:numRef>
              <c:f>'cruce de variables dependientes'!$B$3:$B$8</c:f>
              <c:numCache>
                <c:formatCode>General</c:formatCode>
                <c:ptCount val="5"/>
                <c:pt idx="0">
                  <c:v>1</c:v>
                </c:pt>
                <c:pt idx="1">
                  <c:v>1</c:v>
                </c:pt>
                <c:pt idx="2">
                  <c:v>1</c:v>
                </c:pt>
                <c:pt idx="3">
                  <c:v>2</c:v>
                </c:pt>
                <c:pt idx="4">
                  <c:v>32</c:v>
                </c:pt>
              </c:numCache>
            </c:numRef>
          </c:val>
        </c:ser>
        <c:ser>
          <c:idx val="1"/>
          <c:order val="1"/>
          <c:tx>
            <c:strRef>
              <c:f>'cruce de variables dependientes'!$C$1:$C$2</c:f>
              <c:strCache>
                <c:ptCount val="1"/>
                <c:pt idx="0">
                  <c:v>Variable</c:v>
                </c:pt>
              </c:strCache>
            </c:strRef>
          </c:tx>
          <c:spPr>
            <a:solidFill>
              <a:schemeClr val="accent2"/>
            </a:solidFill>
            <a:ln>
              <a:noFill/>
            </a:ln>
            <a:effectLst/>
          </c:spPr>
          <c:invertIfNegative val="0"/>
          <c:cat>
            <c:strRef>
              <c:f>'cruce de variables dependientes'!$A$3:$A$8</c:f>
              <c:strCache>
                <c:ptCount val="5"/>
                <c:pt idx="0">
                  <c:v>0-12 meses</c:v>
                </c:pt>
                <c:pt idx="1">
                  <c:v>13-24 meses</c:v>
                </c:pt>
                <c:pt idx="2">
                  <c:v>25-48 meses</c:v>
                </c:pt>
                <c:pt idx="3">
                  <c:v>49- 96 meses</c:v>
                </c:pt>
                <c:pt idx="4">
                  <c:v>mas de 96 meses</c:v>
                </c:pt>
              </c:strCache>
            </c:strRef>
          </c:cat>
          <c:val>
            <c:numRef>
              <c:f>'cruce de variables dependientes'!$C$3:$C$8</c:f>
              <c:numCache>
                <c:formatCode>General</c:formatCode>
                <c:ptCount val="5"/>
                <c:pt idx="0">
                  <c:v>1</c:v>
                </c:pt>
                <c:pt idx="3">
                  <c:v>1</c:v>
                </c:pt>
                <c:pt idx="4">
                  <c:v>2</c:v>
                </c:pt>
              </c:numCache>
            </c:numRef>
          </c:val>
        </c:ser>
        <c:dLbls>
          <c:showLegendKey val="0"/>
          <c:showVal val="0"/>
          <c:showCatName val="0"/>
          <c:showSerName val="0"/>
          <c:showPercent val="0"/>
          <c:showBubbleSize val="0"/>
        </c:dLbls>
        <c:gapWidth val="219"/>
        <c:overlap val="-27"/>
        <c:axId val="311935272"/>
        <c:axId val="311937232"/>
      </c:barChart>
      <c:catAx>
        <c:axId val="311935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7232"/>
        <c:crosses val="autoZero"/>
        <c:auto val="1"/>
        <c:lblAlgn val="ctr"/>
        <c:lblOffset val="100"/>
        <c:noMultiLvlLbl val="0"/>
      </c:catAx>
      <c:valAx>
        <c:axId val="3119372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5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dinámica18</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Gráficos'!$A$4:$A$6</c:f>
              <c:strCache>
                <c:ptCount val="2"/>
                <c:pt idx="0">
                  <c:v>Femenino</c:v>
                </c:pt>
                <c:pt idx="1">
                  <c:v>Masculino</c:v>
                </c:pt>
              </c:strCache>
            </c:strRef>
          </c:cat>
          <c:val>
            <c:numRef>
              <c:f>'Porcentaje y Gráficos'!$B$4:$B$6</c:f>
              <c:numCache>
                <c:formatCode>General</c:formatCode>
                <c:ptCount val="2"/>
                <c:pt idx="0">
                  <c:v>22</c:v>
                </c:pt>
                <c:pt idx="1">
                  <c:v>19</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dinámica5</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dependientes'!$B$25:$B$26</c:f>
              <c:strCache>
                <c:ptCount val="1"/>
                <c:pt idx="0">
                  <c:v>Ninguno</c:v>
                </c:pt>
              </c:strCache>
            </c:strRef>
          </c:tx>
          <c:spPr>
            <a:solidFill>
              <a:schemeClr val="accent1"/>
            </a:solidFill>
            <a:ln>
              <a:noFill/>
            </a:ln>
            <a:effectLst/>
          </c:spPr>
          <c:invertIfNegative val="0"/>
          <c:cat>
            <c:strRef>
              <c:f>'cruce de variables dependientes'!$A$27:$A$30</c:f>
              <c:strCache>
                <c:ptCount val="3"/>
                <c:pt idx="0">
                  <c:v>Entre 18 y 25 años</c:v>
                </c:pt>
                <c:pt idx="1">
                  <c:v>Entre 25 y 40 años</c:v>
                </c:pt>
                <c:pt idx="2">
                  <c:v>Mas de 40 años</c:v>
                </c:pt>
              </c:strCache>
            </c:strRef>
          </c:cat>
          <c:val>
            <c:numRef>
              <c:f>'cruce de variables dependientes'!$B$27:$B$30</c:f>
              <c:numCache>
                <c:formatCode>General</c:formatCode>
                <c:ptCount val="3"/>
                <c:pt idx="2">
                  <c:v>3</c:v>
                </c:pt>
              </c:numCache>
            </c:numRef>
          </c:val>
        </c:ser>
        <c:ser>
          <c:idx val="1"/>
          <c:order val="1"/>
          <c:tx>
            <c:strRef>
              <c:f>'cruce de variables dependientes'!$C$25:$C$26</c:f>
              <c:strCache>
                <c:ptCount val="1"/>
                <c:pt idx="0">
                  <c:v>Primaria </c:v>
                </c:pt>
              </c:strCache>
            </c:strRef>
          </c:tx>
          <c:spPr>
            <a:solidFill>
              <a:schemeClr val="accent2"/>
            </a:solidFill>
            <a:ln>
              <a:noFill/>
            </a:ln>
            <a:effectLst/>
          </c:spPr>
          <c:invertIfNegative val="0"/>
          <c:cat>
            <c:strRef>
              <c:f>'cruce de variables dependientes'!$A$27:$A$30</c:f>
              <c:strCache>
                <c:ptCount val="3"/>
                <c:pt idx="0">
                  <c:v>Entre 18 y 25 años</c:v>
                </c:pt>
                <c:pt idx="1">
                  <c:v>Entre 25 y 40 años</c:v>
                </c:pt>
                <c:pt idx="2">
                  <c:v>Mas de 40 años</c:v>
                </c:pt>
              </c:strCache>
            </c:strRef>
          </c:cat>
          <c:val>
            <c:numRef>
              <c:f>'cruce de variables dependientes'!$C$27:$C$30</c:f>
              <c:numCache>
                <c:formatCode>General</c:formatCode>
                <c:ptCount val="3"/>
                <c:pt idx="1">
                  <c:v>3</c:v>
                </c:pt>
                <c:pt idx="2">
                  <c:v>16</c:v>
                </c:pt>
              </c:numCache>
            </c:numRef>
          </c:val>
        </c:ser>
        <c:ser>
          <c:idx val="2"/>
          <c:order val="2"/>
          <c:tx>
            <c:strRef>
              <c:f>'cruce de variables dependientes'!$D$25:$D$26</c:f>
              <c:strCache>
                <c:ptCount val="1"/>
                <c:pt idx="0">
                  <c:v>Secundaria</c:v>
                </c:pt>
              </c:strCache>
            </c:strRef>
          </c:tx>
          <c:spPr>
            <a:solidFill>
              <a:schemeClr val="accent3"/>
            </a:solidFill>
            <a:ln>
              <a:noFill/>
            </a:ln>
            <a:effectLst/>
          </c:spPr>
          <c:invertIfNegative val="0"/>
          <c:cat>
            <c:strRef>
              <c:f>'cruce de variables dependientes'!$A$27:$A$30</c:f>
              <c:strCache>
                <c:ptCount val="3"/>
                <c:pt idx="0">
                  <c:v>Entre 18 y 25 años</c:v>
                </c:pt>
                <c:pt idx="1">
                  <c:v>Entre 25 y 40 años</c:v>
                </c:pt>
                <c:pt idx="2">
                  <c:v>Mas de 40 años</c:v>
                </c:pt>
              </c:strCache>
            </c:strRef>
          </c:cat>
          <c:val>
            <c:numRef>
              <c:f>'cruce de variables dependientes'!$D$27:$D$30</c:f>
              <c:numCache>
                <c:formatCode>General</c:formatCode>
                <c:ptCount val="3"/>
                <c:pt idx="0">
                  <c:v>2</c:v>
                </c:pt>
                <c:pt idx="1">
                  <c:v>3</c:v>
                </c:pt>
                <c:pt idx="2">
                  <c:v>11</c:v>
                </c:pt>
              </c:numCache>
            </c:numRef>
          </c:val>
        </c:ser>
        <c:ser>
          <c:idx val="3"/>
          <c:order val="3"/>
          <c:tx>
            <c:strRef>
              <c:f>'cruce de variables dependientes'!$E$25:$E$26</c:f>
              <c:strCache>
                <c:ptCount val="1"/>
                <c:pt idx="0">
                  <c:v>Técnico/Tecnólogo</c:v>
                </c:pt>
              </c:strCache>
            </c:strRef>
          </c:tx>
          <c:spPr>
            <a:solidFill>
              <a:schemeClr val="accent4"/>
            </a:solidFill>
            <a:ln>
              <a:noFill/>
            </a:ln>
            <a:effectLst/>
          </c:spPr>
          <c:invertIfNegative val="0"/>
          <c:cat>
            <c:strRef>
              <c:f>'cruce de variables dependientes'!$A$27:$A$30</c:f>
              <c:strCache>
                <c:ptCount val="3"/>
                <c:pt idx="0">
                  <c:v>Entre 18 y 25 años</c:v>
                </c:pt>
                <c:pt idx="1">
                  <c:v>Entre 25 y 40 años</c:v>
                </c:pt>
                <c:pt idx="2">
                  <c:v>Mas de 40 años</c:v>
                </c:pt>
              </c:strCache>
            </c:strRef>
          </c:cat>
          <c:val>
            <c:numRef>
              <c:f>'cruce de variables dependientes'!$E$27:$E$30</c:f>
              <c:numCache>
                <c:formatCode>General</c:formatCode>
                <c:ptCount val="3"/>
                <c:pt idx="2">
                  <c:v>2</c:v>
                </c:pt>
              </c:numCache>
            </c:numRef>
          </c:val>
        </c:ser>
        <c:ser>
          <c:idx val="4"/>
          <c:order val="4"/>
          <c:tx>
            <c:strRef>
              <c:f>'cruce de variables dependientes'!$F$25:$F$26</c:f>
              <c:strCache>
                <c:ptCount val="1"/>
                <c:pt idx="0">
                  <c:v>Universitario</c:v>
                </c:pt>
              </c:strCache>
            </c:strRef>
          </c:tx>
          <c:spPr>
            <a:solidFill>
              <a:schemeClr val="accent5"/>
            </a:solidFill>
            <a:ln>
              <a:noFill/>
            </a:ln>
            <a:effectLst/>
          </c:spPr>
          <c:invertIfNegative val="0"/>
          <c:cat>
            <c:strRef>
              <c:f>'cruce de variables dependientes'!$A$27:$A$30</c:f>
              <c:strCache>
                <c:ptCount val="3"/>
                <c:pt idx="0">
                  <c:v>Entre 18 y 25 años</c:v>
                </c:pt>
                <c:pt idx="1">
                  <c:v>Entre 25 y 40 años</c:v>
                </c:pt>
                <c:pt idx="2">
                  <c:v>Mas de 40 años</c:v>
                </c:pt>
              </c:strCache>
            </c:strRef>
          </c:cat>
          <c:val>
            <c:numRef>
              <c:f>'cruce de variables dependientes'!$F$27:$F$30</c:f>
              <c:numCache>
                <c:formatCode>General</c:formatCode>
                <c:ptCount val="3"/>
                <c:pt idx="1">
                  <c:v>1</c:v>
                </c:pt>
              </c:numCache>
            </c:numRef>
          </c:val>
        </c:ser>
        <c:dLbls>
          <c:showLegendKey val="0"/>
          <c:showVal val="0"/>
          <c:showCatName val="0"/>
          <c:showSerName val="0"/>
          <c:showPercent val="0"/>
          <c:showBubbleSize val="0"/>
        </c:dLbls>
        <c:gapWidth val="219"/>
        <c:overlap val="-27"/>
        <c:axId val="311933704"/>
        <c:axId val="311934880"/>
      </c:barChart>
      <c:catAx>
        <c:axId val="311933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4880"/>
        <c:crosses val="autoZero"/>
        <c:auto val="1"/>
        <c:lblAlgn val="ctr"/>
        <c:lblOffset val="100"/>
        <c:noMultiLvlLbl val="0"/>
      </c:catAx>
      <c:valAx>
        <c:axId val="311934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37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dinámica6</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dependientes'!$B$47:$B$48</c:f>
              <c:strCache>
                <c:ptCount val="1"/>
                <c:pt idx="0">
                  <c:v>Ninguno</c:v>
                </c:pt>
              </c:strCache>
            </c:strRef>
          </c:tx>
          <c:spPr>
            <a:solidFill>
              <a:schemeClr val="accent1"/>
            </a:solidFill>
            <a:ln>
              <a:noFill/>
            </a:ln>
            <a:effectLst/>
          </c:spPr>
          <c:invertIfNegative val="0"/>
          <c:cat>
            <c:strRef>
              <c:f>'cruce de variables dependientes'!$A$49:$A$52</c:f>
              <c:strCache>
                <c:ptCount val="3"/>
                <c:pt idx="0">
                  <c:v>Estrato 1  (Bajo-Bajo)</c:v>
                </c:pt>
                <c:pt idx="1">
                  <c:v>Estrato 2 (Bajo)</c:v>
                </c:pt>
                <c:pt idx="2">
                  <c:v>Estrato 3 (Medio-bajo)</c:v>
                </c:pt>
              </c:strCache>
            </c:strRef>
          </c:cat>
          <c:val>
            <c:numRef>
              <c:f>'cruce de variables dependientes'!$B$49:$B$52</c:f>
              <c:numCache>
                <c:formatCode>General</c:formatCode>
                <c:ptCount val="3"/>
                <c:pt idx="0">
                  <c:v>3</c:v>
                </c:pt>
              </c:numCache>
            </c:numRef>
          </c:val>
        </c:ser>
        <c:ser>
          <c:idx val="1"/>
          <c:order val="1"/>
          <c:tx>
            <c:strRef>
              <c:f>'cruce de variables dependientes'!$C$47:$C$48</c:f>
              <c:strCache>
                <c:ptCount val="1"/>
                <c:pt idx="0">
                  <c:v>Primaria </c:v>
                </c:pt>
              </c:strCache>
            </c:strRef>
          </c:tx>
          <c:spPr>
            <a:solidFill>
              <a:schemeClr val="accent2"/>
            </a:solidFill>
            <a:ln>
              <a:noFill/>
            </a:ln>
            <a:effectLst/>
          </c:spPr>
          <c:invertIfNegative val="0"/>
          <c:cat>
            <c:strRef>
              <c:f>'cruce de variables dependientes'!$A$49:$A$52</c:f>
              <c:strCache>
                <c:ptCount val="3"/>
                <c:pt idx="0">
                  <c:v>Estrato 1  (Bajo-Bajo)</c:v>
                </c:pt>
                <c:pt idx="1">
                  <c:v>Estrato 2 (Bajo)</c:v>
                </c:pt>
                <c:pt idx="2">
                  <c:v>Estrato 3 (Medio-bajo)</c:v>
                </c:pt>
              </c:strCache>
            </c:strRef>
          </c:cat>
          <c:val>
            <c:numRef>
              <c:f>'cruce de variables dependientes'!$C$49:$C$52</c:f>
              <c:numCache>
                <c:formatCode>General</c:formatCode>
                <c:ptCount val="3"/>
                <c:pt idx="0">
                  <c:v>14</c:v>
                </c:pt>
                <c:pt idx="1">
                  <c:v>5</c:v>
                </c:pt>
              </c:numCache>
            </c:numRef>
          </c:val>
        </c:ser>
        <c:ser>
          <c:idx val="2"/>
          <c:order val="2"/>
          <c:tx>
            <c:strRef>
              <c:f>'cruce de variables dependientes'!$D$47:$D$48</c:f>
              <c:strCache>
                <c:ptCount val="1"/>
                <c:pt idx="0">
                  <c:v>Secundaria</c:v>
                </c:pt>
              </c:strCache>
            </c:strRef>
          </c:tx>
          <c:spPr>
            <a:solidFill>
              <a:schemeClr val="accent3"/>
            </a:solidFill>
            <a:ln>
              <a:noFill/>
            </a:ln>
            <a:effectLst/>
          </c:spPr>
          <c:invertIfNegative val="0"/>
          <c:cat>
            <c:strRef>
              <c:f>'cruce de variables dependientes'!$A$49:$A$52</c:f>
              <c:strCache>
                <c:ptCount val="3"/>
                <c:pt idx="0">
                  <c:v>Estrato 1  (Bajo-Bajo)</c:v>
                </c:pt>
                <c:pt idx="1">
                  <c:v>Estrato 2 (Bajo)</c:v>
                </c:pt>
                <c:pt idx="2">
                  <c:v>Estrato 3 (Medio-bajo)</c:v>
                </c:pt>
              </c:strCache>
            </c:strRef>
          </c:cat>
          <c:val>
            <c:numRef>
              <c:f>'cruce de variables dependientes'!$D$49:$D$52</c:f>
              <c:numCache>
                <c:formatCode>General</c:formatCode>
                <c:ptCount val="3"/>
                <c:pt idx="0">
                  <c:v>6</c:v>
                </c:pt>
                <c:pt idx="1">
                  <c:v>9</c:v>
                </c:pt>
                <c:pt idx="2">
                  <c:v>1</c:v>
                </c:pt>
              </c:numCache>
            </c:numRef>
          </c:val>
        </c:ser>
        <c:ser>
          <c:idx val="3"/>
          <c:order val="3"/>
          <c:tx>
            <c:strRef>
              <c:f>'cruce de variables dependientes'!$E$47:$E$48</c:f>
              <c:strCache>
                <c:ptCount val="1"/>
                <c:pt idx="0">
                  <c:v>Técnico/Tecnólogo</c:v>
                </c:pt>
              </c:strCache>
            </c:strRef>
          </c:tx>
          <c:spPr>
            <a:solidFill>
              <a:schemeClr val="accent4"/>
            </a:solidFill>
            <a:ln>
              <a:noFill/>
            </a:ln>
            <a:effectLst/>
          </c:spPr>
          <c:invertIfNegative val="0"/>
          <c:cat>
            <c:strRef>
              <c:f>'cruce de variables dependientes'!$A$49:$A$52</c:f>
              <c:strCache>
                <c:ptCount val="3"/>
                <c:pt idx="0">
                  <c:v>Estrato 1  (Bajo-Bajo)</c:v>
                </c:pt>
                <c:pt idx="1">
                  <c:v>Estrato 2 (Bajo)</c:v>
                </c:pt>
                <c:pt idx="2">
                  <c:v>Estrato 3 (Medio-bajo)</c:v>
                </c:pt>
              </c:strCache>
            </c:strRef>
          </c:cat>
          <c:val>
            <c:numRef>
              <c:f>'cruce de variables dependientes'!$E$49:$E$52</c:f>
              <c:numCache>
                <c:formatCode>General</c:formatCode>
                <c:ptCount val="3"/>
                <c:pt idx="1">
                  <c:v>2</c:v>
                </c:pt>
              </c:numCache>
            </c:numRef>
          </c:val>
        </c:ser>
        <c:ser>
          <c:idx val="4"/>
          <c:order val="4"/>
          <c:tx>
            <c:strRef>
              <c:f>'cruce de variables dependientes'!$F$47:$F$48</c:f>
              <c:strCache>
                <c:ptCount val="1"/>
                <c:pt idx="0">
                  <c:v>Universitario</c:v>
                </c:pt>
              </c:strCache>
            </c:strRef>
          </c:tx>
          <c:spPr>
            <a:solidFill>
              <a:schemeClr val="accent5"/>
            </a:solidFill>
            <a:ln>
              <a:noFill/>
            </a:ln>
            <a:effectLst/>
          </c:spPr>
          <c:invertIfNegative val="0"/>
          <c:cat>
            <c:strRef>
              <c:f>'cruce de variables dependientes'!$A$49:$A$52</c:f>
              <c:strCache>
                <c:ptCount val="3"/>
                <c:pt idx="0">
                  <c:v>Estrato 1  (Bajo-Bajo)</c:v>
                </c:pt>
                <c:pt idx="1">
                  <c:v>Estrato 2 (Bajo)</c:v>
                </c:pt>
                <c:pt idx="2">
                  <c:v>Estrato 3 (Medio-bajo)</c:v>
                </c:pt>
              </c:strCache>
            </c:strRef>
          </c:cat>
          <c:val>
            <c:numRef>
              <c:f>'cruce de variables dependientes'!$F$49:$F$52</c:f>
              <c:numCache>
                <c:formatCode>General</c:formatCode>
                <c:ptCount val="3"/>
                <c:pt idx="2">
                  <c:v>1</c:v>
                </c:pt>
              </c:numCache>
            </c:numRef>
          </c:val>
        </c:ser>
        <c:dLbls>
          <c:showLegendKey val="0"/>
          <c:showVal val="0"/>
          <c:showCatName val="0"/>
          <c:showSerName val="0"/>
          <c:showPercent val="0"/>
          <c:showBubbleSize val="0"/>
        </c:dLbls>
        <c:gapWidth val="219"/>
        <c:overlap val="-27"/>
        <c:axId val="311934488"/>
        <c:axId val="311935664"/>
      </c:barChart>
      <c:catAx>
        <c:axId val="311934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5664"/>
        <c:crosses val="autoZero"/>
        <c:auto val="1"/>
        <c:lblAlgn val="ctr"/>
        <c:lblOffset val="100"/>
        <c:noMultiLvlLbl val="0"/>
      </c:catAx>
      <c:valAx>
        <c:axId val="311935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4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dinámica7</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dependientes'!$B$69:$B$70</c:f>
              <c:strCache>
                <c:ptCount val="1"/>
                <c:pt idx="0">
                  <c:v>0-1 personas</c:v>
                </c:pt>
              </c:strCache>
            </c:strRef>
          </c:tx>
          <c:spPr>
            <a:solidFill>
              <a:schemeClr val="accent1"/>
            </a:solidFill>
            <a:ln>
              <a:noFill/>
            </a:ln>
            <a:effectLst/>
          </c:spPr>
          <c:invertIfNegative val="0"/>
          <c:cat>
            <c:strRef>
              <c:f>'cruce de variables dependientes'!$A$71:$A$73</c:f>
              <c:strCache>
                <c:ptCount val="2"/>
                <c:pt idx="0">
                  <c:v>Femenino</c:v>
                </c:pt>
                <c:pt idx="1">
                  <c:v>Masculino</c:v>
                </c:pt>
              </c:strCache>
            </c:strRef>
          </c:cat>
          <c:val>
            <c:numRef>
              <c:f>'cruce de variables dependientes'!$B$71:$B$73</c:f>
              <c:numCache>
                <c:formatCode>General</c:formatCode>
                <c:ptCount val="2"/>
                <c:pt idx="0">
                  <c:v>5</c:v>
                </c:pt>
                <c:pt idx="1">
                  <c:v>2</c:v>
                </c:pt>
              </c:numCache>
            </c:numRef>
          </c:val>
        </c:ser>
        <c:ser>
          <c:idx val="1"/>
          <c:order val="1"/>
          <c:tx>
            <c:strRef>
              <c:f>'cruce de variables dependientes'!$C$69:$C$70</c:f>
              <c:strCache>
                <c:ptCount val="1"/>
                <c:pt idx="0">
                  <c:v>2-3personas</c:v>
                </c:pt>
              </c:strCache>
            </c:strRef>
          </c:tx>
          <c:spPr>
            <a:solidFill>
              <a:schemeClr val="accent2"/>
            </a:solidFill>
            <a:ln>
              <a:noFill/>
            </a:ln>
            <a:effectLst/>
          </c:spPr>
          <c:invertIfNegative val="0"/>
          <c:cat>
            <c:strRef>
              <c:f>'cruce de variables dependientes'!$A$71:$A$73</c:f>
              <c:strCache>
                <c:ptCount val="2"/>
                <c:pt idx="0">
                  <c:v>Femenino</c:v>
                </c:pt>
                <c:pt idx="1">
                  <c:v>Masculino</c:v>
                </c:pt>
              </c:strCache>
            </c:strRef>
          </c:cat>
          <c:val>
            <c:numRef>
              <c:f>'cruce de variables dependientes'!$C$71:$C$73</c:f>
              <c:numCache>
                <c:formatCode>General</c:formatCode>
                <c:ptCount val="2"/>
                <c:pt idx="0">
                  <c:v>9</c:v>
                </c:pt>
                <c:pt idx="1">
                  <c:v>7</c:v>
                </c:pt>
              </c:numCache>
            </c:numRef>
          </c:val>
        </c:ser>
        <c:ser>
          <c:idx val="2"/>
          <c:order val="2"/>
          <c:tx>
            <c:strRef>
              <c:f>'cruce de variables dependientes'!$D$69:$D$70</c:f>
              <c:strCache>
                <c:ptCount val="1"/>
                <c:pt idx="0">
                  <c:v>4-5 personas</c:v>
                </c:pt>
              </c:strCache>
            </c:strRef>
          </c:tx>
          <c:spPr>
            <a:solidFill>
              <a:schemeClr val="accent3"/>
            </a:solidFill>
            <a:ln>
              <a:noFill/>
            </a:ln>
            <a:effectLst/>
          </c:spPr>
          <c:invertIfNegative val="0"/>
          <c:cat>
            <c:strRef>
              <c:f>'cruce de variables dependientes'!$A$71:$A$73</c:f>
              <c:strCache>
                <c:ptCount val="2"/>
                <c:pt idx="0">
                  <c:v>Femenino</c:v>
                </c:pt>
                <c:pt idx="1">
                  <c:v>Masculino</c:v>
                </c:pt>
              </c:strCache>
            </c:strRef>
          </c:cat>
          <c:val>
            <c:numRef>
              <c:f>'cruce de variables dependientes'!$D$71:$D$73</c:f>
              <c:numCache>
                <c:formatCode>General</c:formatCode>
                <c:ptCount val="2"/>
                <c:pt idx="0">
                  <c:v>8</c:v>
                </c:pt>
                <c:pt idx="1">
                  <c:v>4</c:v>
                </c:pt>
              </c:numCache>
            </c:numRef>
          </c:val>
        </c:ser>
        <c:ser>
          <c:idx val="3"/>
          <c:order val="3"/>
          <c:tx>
            <c:strRef>
              <c:f>'cruce de variables dependientes'!$E$69:$E$70</c:f>
              <c:strCache>
                <c:ptCount val="1"/>
                <c:pt idx="0">
                  <c:v>mas de 5 personas</c:v>
                </c:pt>
              </c:strCache>
            </c:strRef>
          </c:tx>
          <c:spPr>
            <a:solidFill>
              <a:schemeClr val="accent4"/>
            </a:solidFill>
            <a:ln>
              <a:noFill/>
            </a:ln>
            <a:effectLst/>
          </c:spPr>
          <c:invertIfNegative val="0"/>
          <c:cat>
            <c:strRef>
              <c:f>'cruce de variables dependientes'!$A$71:$A$73</c:f>
              <c:strCache>
                <c:ptCount val="2"/>
                <c:pt idx="0">
                  <c:v>Femenino</c:v>
                </c:pt>
                <c:pt idx="1">
                  <c:v>Masculino</c:v>
                </c:pt>
              </c:strCache>
            </c:strRef>
          </c:cat>
          <c:val>
            <c:numRef>
              <c:f>'cruce de variables dependientes'!$E$71:$E$73</c:f>
              <c:numCache>
                <c:formatCode>General</c:formatCode>
                <c:ptCount val="2"/>
                <c:pt idx="1">
                  <c:v>6</c:v>
                </c:pt>
              </c:numCache>
            </c:numRef>
          </c:val>
        </c:ser>
        <c:dLbls>
          <c:showLegendKey val="0"/>
          <c:showVal val="0"/>
          <c:showCatName val="0"/>
          <c:showSerName val="0"/>
          <c:showPercent val="0"/>
          <c:showBubbleSize val="0"/>
        </c:dLbls>
        <c:gapWidth val="219"/>
        <c:overlap val="-27"/>
        <c:axId val="311937624"/>
        <c:axId val="357710416"/>
      </c:barChart>
      <c:catAx>
        <c:axId val="31193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10416"/>
        <c:crosses val="autoZero"/>
        <c:auto val="1"/>
        <c:lblAlgn val="ctr"/>
        <c:lblOffset val="100"/>
        <c:noMultiLvlLbl val="0"/>
      </c:catAx>
      <c:valAx>
        <c:axId val="35771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11937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dinámica8</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dependientes'!$B$91:$B$92</c:f>
              <c:strCache>
                <c:ptCount val="1"/>
                <c:pt idx="0">
                  <c:v>La llegada masiva de venezolanos a la ciudad</c:v>
                </c:pt>
              </c:strCache>
            </c:strRef>
          </c:tx>
          <c:spPr>
            <a:solidFill>
              <a:schemeClr val="accent1"/>
            </a:solidFill>
            <a:ln>
              <a:noFill/>
            </a:ln>
            <a:effectLst/>
          </c:spPr>
          <c:invertIfNegative val="0"/>
          <c:cat>
            <c:strRef>
              <c:f>'cruce de variables dependientes'!$A$93:$A$95</c:f>
              <c:strCache>
                <c:ptCount val="2"/>
                <c:pt idx="0">
                  <c:v>Ha aumentado</c:v>
                </c:pt>
                <c:pt idx="1">
                  <c:v>Ha disminuido</c:v>
                </c:pt>
              </c:strCache>
            </c:strRef>
          </c:cat>
          <c:val>
            <c:numRef>
              <c:f>'cruce de variables dependientes'!$B$93:$B$95</c:f>
              <c:numCache>
                <c:formatCode>General</c:formatCode>
                <c:ptCount val="2"/>
                <c:pt idx="0">
                  <c:v>29</c:v>
                </c:pt>
              </c:numCache>
            </c:numRef>
          </c:val>
        </c:ser>
        <c:ser>
          <c:idx val="1"/>
          <c:order val="1"/>
          <c:tx>
            <c:strRef>
              <c:f>'cruce de variables dependientes'!$C$91:$C$92</c:f>
              <c:strCache>
                <c:ptCount val="1"/>
                <c:pt idx="0">
                  <c:v>Situación económica de las familias en la ciudad</c:v>
                </c:pt>
              </c:strCache>
            </c:strRef>
          </c:tx>
          <c:spPr>
            <a:solidFill>
              <a:schemeClr val="accent2"/>
            </a:solidFill>
            <a:ln>
              <a:noFill/>
            </a:ln>
            <a:effectLst/>
          </c:spPr>
          <c:invertIfNegative val="0"/>
          <c:cat>
            <c:strRef>
              <c:f>'cruce de variables dependientes'!$A$93:$A$95</c:f>
              <c:strCache>
                <c:ptCount val="2"/>
                <c:pt idx="0">
                  <c:v>Ha aumentado</c:v>
                </c:pt>
                <c:pt idx="1">
                  <c:v>Ha disminuido</c:v>
                </c:pt>
              </c:strCache>
            </c:strRef>
          </c:cat>
          <c:val>
            <c:numRef>
              <c:f>'cruce de variables dependientes'!$C$93:$C$95</c:f>
              <c:numCache>
                <c:formatCode>General</c:formatCode>
                <c:ptCount val="2"/>
                <c:pt idx="0">
                  <c:v>9</c:v>
                </c:pt>
              </c:numCache>
            </c:numRef>
          </c:val>
        </c:ser>
        <c:ser>
          <c:idx val="2"/>
          <c:order val="2"/>
          <c:tx>
            <c:strRef>
              <c:f>'cruce de variables dependientes'!$D$91:$D$92</c:f>
              <c:strCache>
                <c:ptCount val="1"/>
                <c:pt idx="0">
                  <c:v>#N/A</c:v>
                </c:pt>
              </c:strCache>
            </c:strRef>
          </c:tx>
          <c:spPr>
            <a:solidFill>
              <a:schemeClr val="accent3"/>
            </a:solidFill>
            <a:ln>
              <a:noFill/>
            </a:ln>
            <a:effectLst/>
          </c:spPr>
          <c:invertIfNegative val="0"/>
          <c:cat>
            <c:strRef>
              <c:f>'cruce de variables dependientes'!$A$93:$A$95</c:f>
              <c:strCache>
                <c:ptCount val="2"/>
                <c:pt idx="0">
                  <c:v>Ha aumentado</c:v>
                </c:pt>
                <c:pt idx="1">
                  <c:v>Ha disminuido</c:v>
                </c:pt>
              </c:strCache>
            </c:strRef>
          </c:cat>
          <c:val>
            <c:numRef>
              <c:f>'cruce de variables dependientes'!$D$93:$D$95</c:f>
              <c:numCache>
                <c:formatCode>General</c:formatCode>
                <c:ptCount val="2"/>
                <c:pt idx="1">
                  <c:v>3</c:v>
                </c:pt>
              </c:numCache>
            </c:numRef>
          </c:val>
        </c:ser>
        <c:dLbls>
          <c:showLegendKey val="0"/>
          <c:showVal val="0"/>
          <c:showCatName val="0"/>
          <c:showSerName val="0"/>
          <c:showPercent val="0"/>
          <c:showBubbleSize val="0"/>
        </c:dLbls>
        <c:gapWidth val="219"/>
        <c:overlap val="-27"/>
        <c:axId val="357707280"/>
        <c:axId val="357709632"/>
      </c:barChart>
      <c:catAx>
        <c:axId val="35770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9632"/>
        <c:crosses val="autoZero"/>
        <c:auto val="1"/>
        <c:lblAlgn val="ctr"/>
        <c:lblOffset val="100"/>
        <c:noMultiLvlLbl val="0"/>
      </c:catAx>
      <c:valAx>
        <c:axId val="357709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72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dinámica9</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dependientes'!$B$113:$B$114</c:f>
              <c:strCache>
                <c:ptCount val="1"/>
                <c:pt idx="0">
                  <c:v>Caos en el espacio público</c:v>
                </c:pt>
              </c:strCache>
            </c:strRef>
          </c:tx>
          <c:spPr>
            <a:solidFill>
              <a:schemeClr val="accent1"/>
            </a:solidFill>
            <a:ln>
              <a:noFill/>
            </a:ln>
            <a:effectLst/>
          </c:spPr>
          <c:invertIfNegative val="0"/>
          <c:cat>
            <c:strRef>
              <c:f>'cruce de variables dependientes'!$A$115:$A$117</c:f>
              <c:strCache>
                <c:ptCount val="2"/>
                <c:pt idx="0">
                  <c:v>Ha aumentado</c:v>
                </c:pt>
                <c:pt idx="1">
                  <c:v>Ha disminuido</c:v>
                </c:pt>
              </c:strCache>
            </c:strRef>
          </c:cat>
          <c:val>
            <c:numRef>
              <c:f>'cruce de variables dependientes'!$B$115:$B$117</c:f>
              <c:numCache>
                <c:formatCode>General</c:formatCode>
                <c:ptCount val="2"/>
                <c:pt idx="0">
                  <c:v>12</c:v>
                </c:pt>
              </c:numCache>
            </c:numRef>
          </c:val>
        </c:ser>
        <c:ser>
          <c:idx val="1"/>
          <c:order val="1"/>
          <c:tx>
            <c:strRef>
              <c:f>'cruce de variables dependientes'!$C$113:$C$114</c:f>
              <c:strCache>
                <c:ptCount val="1"/>
                <c:pt idx="0">
                  <c:v>Competencia desleal</c:v>
                </c:pt>
              </c:strCache>
            </c:strRef>
          </c:tx>
          <c:spPr>
            <a:solidFill>
              <a:schemeClr val="accent2"/>
            </a:solidFill>
            <a:ln>
              <a:noFill/>
            </a:ln>
            <a:effectLst/>
          </c:spPr>
          <c:invertIfNegative val="0"/>
          <c:cat>
            <c:strRef>
              <c:f>'cruce de variables dependientes'!$A$115:$A$117</c:f>
              <c:strCache>
                <c:ptCount val="2"/>
                <c:pt idx="0">
                  <c:v>Ha aumentado</c:v>
                </c:pt>
                <c:pt idx="1">
                  <c:v>Ha disminuido</c:v>
                </c:pt>
              </c:strCache>
            </c:strRef>
          </c:cat>
          <c:val>
            <c:numRef>
              <c:f>'cruce de variables dependientes'!$C$115:$C$117</c:f>
              <c:numCache>
                <c:formatCode>General</c:formatCode>
                <c:ptCount val="2"/>
                <c:pt idx="0">
                  <c:v>9</c:v>
                </c:pt>
                <c:pt idx="1">
                  <c:v>2</c:v>
                </c:pt>
              </c:numCache>
            </c:numRef>
          </c:val>
        </c:ser>
        <c:ser>
          <c:idx val="2"/>
          <c:order val="2"/>
          <c:tx>
            <c:strRef>
              <c:f>'cruce de variables dependientes'!$D$113:$D$114</c:f>
              <c:strCache>
                <c:ptCount val="1"/>
                <c:pt idx="0">
                  <c:v>Crecimiento económico</c:v>
                </c:pt>
              </c:strCache>
            </c:strRef>
          </c:tx>
          <c:spPr>
            <a:solidFill>
              <a:schemeClr val="accent3"/>
            </a:solidFill>
            <a:ln>
              <a:noFill/>
            </a:ln>
            <a:effectLst/>
          </c:spPr>
          <c:invertIfNegative val="0"/>
          <c:cat>
            <c:strRef>
              <c:f>'cruce de variables dependientes'!$A$115:$A$117</c:f>
              <c:strCache>
                <c:ptCount val="2"/>
                <c:pt idx="0">
                  <c:v>Ha aumentado</c:v>
                </c:pt>
                <c:pt idx="1">
                  <c:v>Ha disminuido</c:v>
                </c:pt>
              </c:strCache>
            </c:strRef>
          </c:cat>
          <c:val>
            <c:numRef>
              <c:f>'cruce de variables dependientes'!$D$115:$D$117</c:f>
              <c:numCache>
                <c:formatCode>General</c:formatCode>
                <c:ptCount val="2"/>
                <c:pt idx="0">
                  <c:v>4</c:v>
                </c:pt>
              </c:numCache>
            </c:numRef>
          </c:val>
        </c:ser>
        <c:ser>
          <c:idx val="3"/>
          <c:order val="3"/>
          <c:tx>
            <c:strRef>
              <c:f>'cruce de variables dependientes'!$E$113:$E$114</c:f>
              <c:strCache>
                <c:ptCount val="1"/>
                <c:pt idx="0">
                  <c:v>Desarrollo social</c:v>
                </c:pt>
              </c:strCache>
            </c:strRef>
          </c:tx>
          <c:spPr>
            <a:solidFill>
              <a:schemeClr val="accent4"/>
            </a:solidFill>
            <a:ln>
              <a:noFill/>
            </a:ln>
            <a:effectLst/>
          </c:spPr>
          <c:invertIfNegative val="0"/>
          <c:cat>
            <c:strRef>
              <c:f>'cruce de variables dependientes'!$A$115:$A$117</c:f>
              <c:strCache>
                <c:ptCount val="2"/>
                <c:pt idx="0">
                  <c:v>Ha aumentado</c:v>
                </c:pt>
                <c:pt idx="1">
                  <c:v>Ha disminuido</c:v>
                </c:pt>
              </c:strCache>
            </c:strRef>
          </c:cat>
          <c:val>
            <c:numRef>
              <c:f>'cruce de variables dependientes'!$E$115:$E$117</c:f>
              <c:numCache>
                <c:formatCode>General</c:formatCode>
                <c:ptCount val="2"/>
                <c:pt idx="0">
                  <c:v>2</c:v>
                </c:pt>
              </c:numCache>
            </c:numRef>
          </c:val>
        </c:ser>
        <c:ser>
          <c:idx val="4"/>
          <c:order val="4"/>
          <c:tx>
            <c:strRef>
              <c:f>'cruce de variables dependientes'!$F$113:$F$114</c:f>
              <c:strCache>
                <c:ptCount val="1"/>
                <c:pt idx="0">
                  <c:v>Más informalidad</c:v>
                </c:pt>
              </c:strCache>
            </c:strRef>
          </c:tx>
          <c:spPr>
            <a:solidFill>
              <a:schemeClr val="accent5"/>
            </a:solidFill>
            <a:ln>
              <a:noFill/>
            </a:ln>
            <a:effectLst/>
          </c:spPr>
          <c:invertIfNegative val="0"/>
          <c:cat>
            <c:strRef>
              <c:f>'cruce de variables dependientes'!$A$115:$A$117</c:f>
              <c:strCache>
                <c:ptCount val="2"/>
                <c:pt idx="0">
                  <c:v>Ha aumentado</c:v>
                </c:pt>
                <c:pt idx="1">
                  <c:v>Ha disminuido</c:v>
                </c:pt>
              </c:strCache>
            </c:strRef>
          </c:cat>
          <c:val>
            <c:numRef>
              <c:f>'cruce de variables dependientes'!$F$115:$F$117</c:f>
              <c:numCache>
                <c:formatCode>General</c:formatCode>
                <c:ptCount val="2"/>
                <c:pt idx="0">
                  <c:v>11</c:v>
                </c:pt>
                <c:pt idx="1">
                  <c:v>1</c:v>
                </c:pt>
              </c:numCache>
            </c:numRef>
          </c:val>
        </c:ser>
        <c:dLbls>
          <c:showLegendKey val="0"/>
          <c:showVal val="0"/>
          <c:showCatName val="0"/>
          <c:showSerName val="0"/>
          <c:showPercent val="0"/>
          <c:showBubbleSize val="0"/>
        </c:dLbls>
        <c:gapWidth val="219"/>
        <c:overlap val="-27"/>
        <c:axId val="357703752"/>
        <c:axId val="357708064"/>
      </c:barChart>
      <c:catAx>
        <c:axId val="357703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8064"/>
        <c:crosses val="autoZero"/>
        <c:auto val="1"/>
        <c:lblAlgn val="ctr"/>
        <c:lblOffset val="100"/>
        <c:noMultiLvlLbl val="0"/>
      </c:catAx>
      <c:valAx>
        <c:axId val="357708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37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dinámica10</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dependientes'!$B$134:$B$135</c:f>
              <c:strCache>
                <c:ptCount val="1"/>
                <c:pt idx="0">
                  <c:v>Le es indiferente</c:v>
                </c:pt>
              </c:strCache>
            </c:strRef>
          </c:tx>
          <c:spPr>
            <a:solidFill>
              <a:schemeClr val="accent1"/>
            </a:solidFill>
            <a:ln>
              <a:noFill/>
            </a:ln>
            <a:effectLst/>
          </c:spPr>
          <c:invertIfNegative val="0"/>
          <c:cat>
            <c:strRef>
              <c:f>'cruce de variables dependientes'!$A$136:$A$138</c:f>
              <c:strCache>
                <c:ptCount val="2"/>
                <c:pt idx="0">
                  <c:v>Ha aumentado</c:v>
                </c:pt>
                <c:pt idx="1">
                  <c:v>Ha disminuido</c:v>
                </c:pt>
              </c:strCache>
            </c:strRef>
          </c:cat>
          <c:val>
            <c:numRef>
              <c:f>'cruce de variables dependientes'!$B$136:$B$138</c:f>
              <c:numCache>
                <c:formatCode>General</c:formatCode>
                <c:ptCount val="2"/>
                <c:pt idx="0">
                  <c:v>5</c:v>
                </c:pt>
              </c:numCache>
            </c:numRef>
          </c:val>
        </c:ser>
        <c:ser>
          <c:idx val="1"/>
          <c:order val="1"/>
          <c:tx>
            <c:strRef>
              <c:f>'cruce de variables dependientes'!$C$134:$C$135</c:f>
              <c:strCache>
                <c:ptCount val="1"/>
                <c:pt idx="0">
                  <c:v>Le ha afectado</c:v>
                </c:pt>
              </c:strCache>
            </c:strRef>
          </c:tx>
          <c:spPr>
            <a:solidFill>
              <a:schemeClr val="accent2"/>
            </a:solidFill>
            <a:ln>
              <a:noFill/>
            </a:ln>
            <a:effectLst/>
          </c:spPr>
          <c:invertIfNegative val="0"/>
          <c:cat>
            <c:strRef>
              <c:f>'cruce de variables dependientes'!$A$136:$A$138</c:f>
              <c:strCache>
                <c:ptCount val="2"/>
                <c:pt idx="0">
                  <c:v>Ha aumentado</c:v>
                </c:pt>
                <c:pt idx="1">
                  <c:v>Ha disminuido</c:v>
                </c:pt>
              </c:strCache>
            </c:strRef>
          </c:cat>
          <c:val>
            <c:numRef>
              <c:f>'cruce de variables dependientes'!$C$136:$C$138</c:f>
              <c:numCache>
                <c:formatCode>General</c:formatCode>
                <c:ptCount val="2"/>
                <c:pt idx="0">
                  <c:v>19</c:v>
                </c:pt>
                <c:pt idx="1">
                  <c:v>2</c:v>
                </c:pt>
              </c:numCache>
            </c:numRef>
          </c:val>
        </c:ser>
        <c:ser>
          <c:idx val="2"/>
          <c:order val="2"/>
          <c:tx>
            <c:strRef>
              <c:f>'cruce de variables dependientes'!$D$134:$D$135</c:f>
              <c:strCache>
                <c:ptCount val="1"/>
                <c:pt idx="0">
                  <c:v>Les colabora</c:v>
                </c:pt>
              </c:strCache>
            </c:strRef>
          </c:tx>
          <c:spPr>
            <a:solidFill>
              <a:schemeClr val="accent3"/>
            </a:solidFill>
            <a:ln>
              <a:noFill/>
            </a:ln>
            <a:effectLst/>
          </c:spPr>
          <c:invertIfNegative val="0"/>
          <c:cat>
            <c:strRef>
              <c:f>'cruce de variables dependientes'!$A$136:$A$138</c:f>
              <c:strCache>
                <c:ptCount val="2"/>
                <c:pt idx="0">
                  <c:v>Ha aumentado</c:v>
                </c:pt>
                <c:pt idx="1">
                  <c:v>Ha disminuido</c:v>
                </c:pt>
              </c:strCache>
            </c:strRef>
          </c:cat>
          <c:val>
            <c:numRef>
              <c:f>'cruce de variables dependientes'!$D$136:$D$138</c:f>
              <c:numCache>
                <c:formatCode>General</c:formatCode>
                <c:ptCount val="2"/>
                <c:pt idx="0">
                  <c:v>14</c:v>
                </c:pt>
                <c:pt idx="1">
                  <c:v>1</c:v>
                </c:pt>
              </c:numCache>
            </c:numRef>
          </c:val>
        </c:ser>
        <c:dLbls>
          <c:showLegendKey val="0"/>
          <c:showVal val="0"/>
          <c:showCatName val="0"/>
          <c:showSerName val="0"/>
          <c:showPercent val="0"/>
          <c:showBubbleSize val="0"/>
        </c:dLbls>
        <c:gapWidth val="219"/>
        <c:overlap val="-27"/>
        <c:axId val="357707672"/>
        <c:axId val="357708456"/>
      </c:barChart>
      <c:catAx>
        <c:axId val="357707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8456"/>
        <c:crosses val="autoZero"/>
        <c:auto val="1"/>
        <c:lblAlgn val="ctr"/>
        <c:lblOffset val="100"/>
        <c:noMultiLvlLbl val="0"/>
      </c:catAx>
      <c:valAx>
        <c:axId val="357708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76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dinámica11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dependientes'!$B$156:$B$157</c:f>
              <c:strCache>
                <c:ptCount val="1"/>
                <c:pt idx="0">
                  <c:v>De 10 a 20 mil</c:v>
                </c:pt>
              </c:strCache>
            </c:strRef>
          </c:tx>
          <c:spPr>
            <a:solidFill>
              <a:schemeClr val="accent1"/>
            </a:solidFill>
            <a:ln>
              <a:noFill/>
            </a:ln>
            <a:effectLst/>
          </c:spPr>
          <c:invertIfNegative val="0"/>
          <c:cat>
            <c:strRef>
              <c:f>'cruce de variables dependientes'!$A$158:$A$161</c:f>
              <c:strCache>
                <c:ptCount val="3"/>
                <c:pt idx="0">
                  <c:v>Contributivo</c:v>
                </c:pt>
                <c:pt idx="1">
                  <c:v>No posee </c:v>
                </c:pt>
                <c:pt idx="2">
                  <c:v>Subsidiada</c:v>
                </c:pt>
              </c:strCache>
            </c:strRef>
          </c:cat>
          <c:val>
            <c:numRef>
              <c:f>'cruce de variables dependientes'!$B$158:$B$161</c:f>
              <c:numCache>
                <c:formatCode>General</c:formatCode>
                <c:ptCount val="3"/>
                <c:pt idx="0">
                  <c:v>1</c:v>
                </c:pt>
                <c:pt idx="1">
                  <c:v>3</c:v>
                </c:pt>
                <c:pt idx="2">
                  <c:v>23</c:v>
                </c:pt>
              </c:numCache>
            </c:numRef>
          </c:val>
        </c:ser>
        <c:ser>
          <c:idx val="1"/>
          <c:order val="1"/>
          <c:tx>
            <c:strRef>
              <c:f>'cruce de variables dependientes'!$C$156:$C$157</c:f>
              <c:strCache>
                <c:ptCount val="1"/>
                <c:pt idx="0">
                  <c:v>De 21 a 40 mil</c:v>
                </c:pt>
              </c:strCache>
            </c:strRef>
          </c:tx>
          <c:spPr>
            <a:solidFill>
              <a:schemeClr val="accent2"/>
            </a:solidFill>
            <a:ln>
              <a:noFill/>
            </a:ln>
            <a:effectLst/>
          </c:spPr>
          <c:invertIfNegative val="0"/>
          <c:cat>
            <c:strRef>
              <c:f>'cruce de variables dependientes'!$A$158:$A$161</c:f>
              <c:strCache>
                <c:ptCount val="3"/>
                <c:pt idx="0">
                  <c:v>Contributivo</c:v>
                </c:pt>
                <c:pt idx="1">
                  <c:v>No posee </c:v>
                </c:pt>
                <c:pt idx="2">
                  <c:v>Subsidiada</c:v>
                </c:pt>
              </c:strCache>
            </c:strRef>
          </c:cat>
          <c:val>
            <c:numRef>
              <c:f>'cruce de variables dependientes'!$C$158:$C$161</c:f>
              <c:numCache>
                <c:formatCode>General</c:formatCode>
                <c:ptCount val="3"/>
                <c:pt idx="1">
                  <c:v>1</c:v>
                </c:pt>
                <c:pt idx="2">
                  <c:v>12</c:v>
                </c:pt>
              </c:numCache>
            </c:numRef>
          </c:val>
        </c:ser>
        <c:ser>
          <c:idx val="2"/>
          <c:order val="2"/>
          <c:tx>
            <c:strRef>
              <c:f>'cruce de variables dependientes'!$D$156:$D$157</c:f>
              <c:strCache>
                <c:ptCount val="1"/>
                <c:pt idx="0">
                  <c:v>De 41 a 60 mil</c:v>
                </c:pt>
              </c:strCache>
            </c:strRef>
          </c:tx>
          <c:spPr>
            <a:solidFill>
              <a:schemeClr val="accent3"/>
            </a:solidFill>
            <a:ln>
              <a:noFill/>
            </a:ln>
            <a:effectLst/>
          </c:spPr>
          <c:invertIfNegative val="0"/>
          <c:cat>
            <c:strRef>
              <c:f>'cruce de variables dependientes'!$A$158:$A$161</c:f>
              <c:strCache>
                <c:ptCount val="3"/>
                <c:pt idx="0">
                  <c:v>Contributivo</c:v>
                </c:pt>
                <c:pt idx="1">
                  <c:v>No posee </c:v>
                </c:pt>
                <c:pt idx="2">
                  <c:v>Subsidiada</c:v>
                </c:pt>
              </c:strCache>
            </c:strRef>
          </c:cat>
          <c:val>
            <c:numRef>
              <c:f>'cruce de variables dependientes'!$D$158:$D$161</c:f>
              <c:numCache>
                <c:formatCode>General</c:formatCode>
                <c:ptCount val="3"/>
                <c:pt idx="2">
                  <c:v>1</c:v>
                </c:pt>
              </c:numCache>
            </c:numRef>
          </c:val>
        </c:ser>
        <c:dLbls>
          <c:showLegendKey val="0"/>
          <c:showVal val="0"/>
          <c:showCatName val="0"/>
          <c:showSerName val="0"/>
          <c:showPercent val="0"/>
          <c:showBubbleSize val="0"/>
        </c:dLbls>
        <c:gapWidth val="219"/>
        <c:overlap val="-27"/>
        <c:axId val="357708848"/>
        <c:axId val="357705320"/>
      </c:barChart>
      <c:catAx>
        <c:axId val="35770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5320"/>
        <c:crosses val="autoZero"/>
        <c:auto val="1"/>
        <c:lblAlgn val="ctr"/>
        <c:lblOffset val="100"/>
        <c:noMultiLvlLbl val="0"/>
      </c:catAx>
      <c:valAx>
        <c:axId val="357705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88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dinámica12</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dependientes'!$B$178:$B$179</c:f>
              <c:strCache>
                <c:ptCount val="1"/>
                <c:pt idx="0">
                  <c:v>Ninguno</c:v>
                </c:pt>
              </c:strCache>
            </c:strRef>
          </c:tx>
          <c:spPr>
            <a:solidFill>
              <a:schemeClr val="accent1"/>
            </a:solidFill>
            <a:ln>
              <a:noFill/>
            </a:ln>
            <a:effectLst/>
          </c:spPr>
          <c:invertIfNegative val="0"/>
          <c:cat>
            <c:strRef>
              <c:f>'cruce de variables dependientes'!$A$180:$A$185</c:f>
              <c:strCache>
                <c:ptCount val="5"/>
                <c:pt idx="0">
                  <c:v>Ahorros</c:v>
                </c:pt>
                <c:pt idx="1">
                  <c:v>Ganancias de la misma actividad comercial</c:v>
                </c:pt>
                <c:pt idx="2">
                  <c:v>Otros medios</c:v>
                </c:pt>
                <c:pt idx="3">
                  <c:v>Prestamos entidades financieras</c:v>
                </c:pt>
                <c:pt idx="4">
                  <c:v>Prestamos particulares</c:v>
                </c:pt>
              </c:strCache>
            </c:strRef>
          </c:cat>
          <c:val>
            <c:numRef>
              <c:f>'cruce de variables dependientes'!$B$180:$B$185</c:f>
              <c:numCache>
                <c:formatCode>General</c:formatCode>
                <c:ptCount val="5"/>
                <c:pt idx="1">
                  <c:v>1</c:v>
                </c:pt>
                <c:pt idx="4">
                  <c:v>2</c:v>
                </c:pt>
              </c:numCache>
            </c:numRef>
          </c:val>
        </c:ser>
        <c:ser>
          <c:idx val="1"/>
          <c:order val="1"/>
          <c:tx>
            <c:strRef>
              <c:f>'cruce de variables dependientes'!$C$178:$C$179</c:f>
              <c:strCache>
                <c:ptCount val="1"/>
                <c:pt idx="0">
                  <c:v>Primaria </c:v>
                </c:pt>
              </c:strCache>
            </c:strRef>
          </c:tx>
          <c:spPr>
            <a:solidFill>
              <a:schemeClr val="accent2"/>
            </a:solidFill>
            <a:ln>
              <a:noFill/>
            </a:ln>
            <a:effectLst/>
          </c:spPr>
          <c:invertIfNegative val="0"/>
          <c:cat>
            <c:strRef>
              <c:f>'cruce de variables dependientes'!$A$180:$A$185</c:f>
              <c:strCache>
                <c:ptCount val="5"/>
                <c:pt idx="0">
                  <c:v>Ahorros</c:v>
                </c:pt>
                <c:pt idx="1">
                  <c:v>Ganancias de la misma actividad comercial</c:v>
                </c:pt>
                <c:pt idx="2">
                  <c:v>Otros medios</c:v>
                </c:pt>
                <c:pt idx="3">
                  <c:v>Prestamos entidades financieras</c:v>
                </c:pt>
                <c:pt idx="4">
                  <c:v>Prestamos particulares</c:v>
                </c:pt>
              </c:strCache>
            </c:strRef>
          </c:cat>
          <c:val>
            <c:numRef>
              <c:f>'cruce de variables dependientes'!$C$180:$C$185</c:f>
              <c:numCache>
                <c:formatCode>General</c:formatCode>
                <c:ptCount val="5"/>
                <c:pt idx="0">
                  <c:v>1</c:v>
                </c:pt>
                <c:pt idx="1">
                  <c:v>5</c:v>
                </c:pt>
                <c:pt idx="2">
                  <c:v>4</c:v>
                </c:pt>
                <c:pt idx="3">
                  <c:v>2</c:v>
                </c:pt>
                <c:pt idx="4">
                  <c:v>7</c:v>
                </c:pt>
              </c:numCache>
            </c:numRef>
          </c:val>
        </c:ser>
        <c:ser>
          <c:idx val="2"/>
          <c:order val="2"/>
          <c:tx>
            <c:strRef>
              <c:f>'cruce de variables dependientes'!$D$178:$D$179</c:f>
              <c:strCache>
                <c:ptCount val="1"/>
                <c:pt idx="0">
                  <c:v>Secundaria</c:v>
                </c:pt>
              </c:strCache>
            </c:strRef>
          </c:tx>
          <c:spPr>
            <a:solidFill>
              <a:schemeClr val="accent3"/>
            </a:solidFill>
            <a:ln>
              <a:noFill/>
            </a:ln>
            <a:effectLst/>
          </c:spPr>
          <c:invertIfNegative val="0"/>
          <c:cat>
            <c:strRef>
              <c:f>'cruce de variables dependientes'!$A$180:$A$185</c:f>
              <c:strCache>
                <c:ptCount val="5"/>
                <c:pt idx="0">
                  <c:v>Ahorros</c:v>
                </c:pt>
                <c:pt idx="1">
                  <c:v>Ganancias de la misma actividad comercial</c:v>
                </c:pt>
                <c:pt idx="2">
                  <c:v>Otros medios</c:v>
                </c:pt>
                <c:pt idx="3">
                  <c:v>Prestamos entidades financieras</c:v>
                </c:pt>
                <c:pt idx="4">
                  <c:v>Prestamos particulares</c:v>
                </c:pt>
              </c:strCache>
            </c:strRef>
          </c:cat>
          <c:val>
            <c:numRef>
              <c:f>'cruce de variables dependientes'!$D$180:$D$185</c:f>
              <c:numCache>
                <c:formatCode>General</c:formatCode>
                <c:ptCount val="5"/>
                <c:pt idx="0">
                  <c:v>1</c:v>
                </c:pt>
                <c:pt idx="1">
                  <c:v>3</c:v>
                </c:pt>
                <c:pt idx="2">
                  <c:v>1</c:v>
                </c:pt>
                <c:pt idx="3">
                  <c:v>2</c:v>
                </c:pt>
                <c:pt idx="4">
                  <c:v>9</c:v>
                </c:pt>
              </c:numCache>
            </c:numRef>
          </c:val>
        </c:ser>
        <c:ser>
          <c:idx val="3"/>
          <c:order val="3"/>
          <c:tx>
            <c:strRef>
              <c:f>'cruce de variables dependientes'!$E$178:$E$179</c:f>
              <c:strCache>
                <c:ptCount val="1"/>
                <c:pt idx="0">
                  <c:v>Técnico/Tecnólogo</c:v>
                </c:pt>
              </c:strCache>
            </c:strRef>
          </c:tx>
          <c:spPr>
            <a:solidFill>
              <a:schemeClr val="accent4"/>
            </a:solidFill>
            <a:ln>
              <a:noFill/>
            </a:ln>
            <a:effectLst/>
          </c:spPr>
          <c:invertIfNegative val="0"/>
          <c:cat>
            <c:strRef>
              <c:f>'cruce de variables dependientes'!$A$180:$A$185</c:f>
              <c:strCache>
                <c:ptCount val="5"/>
                <c:pt idx="0">
                  <c:v>Ahorros</c:v>
                </c:pt>
                <c:pt idx="1">
                  <c:v>Ganancias de la misma actividad comercial</c:v>
                </c:pt>
                <c:pt idx="2">
                  <c:v>Otros medios</c:v>
                </c:pt>
                <c:pt idx="3">
                  <c:v>Prestamos entidades financieras</c:v>
                </c:pt>
                <c:pt idx="4">
                  <c:v>Prestamos particulares</c:v>
                </c:pt>
              </c:strCache>
            </c:strRef>
          </c:cat>
          <c:val>
            <c:numRef>
              <c:f>'cruce de variables dependientes'!$E$180:$E$185</c:f>
              <c:numCache>
                <c:formatCode>General</c:formatCode>
                <c:ptCount val="5"/>
                <c:pt idx="1">
                  <c:v>1</c:v>
                </c:pt>
                <c:pt idx="4">
                  <c:v>1</c:v>
                </c:pt>
              </c:numCache>
            </c:numRef>
          </c:val>
        </c:ser>
        <c:ser>
          <c:idx val="4"/>
          <c:order val="4"/>
          <c:tx>
            <c:strRef>
              <c:f>'cruce de variables dependientes'!$F$178:$F$179</c:f>
              <c:strCache>
                <c:ptCount val="1"/>
                <c:pt idx="0">
                  <c:v>Universitario</c:v>
                </c:pt>
              </c:strCache>
            </c:strRef>
          </c:tx>
          <c:spPr>
            <a:solidFill>
              <a:schemeClr val="accent5"/>
            </a:solidFill>
            <a:ln>
              <a:noFill/>
            </a:ln>
            <a:effectLst/>
          </c:spPr>
          <c:invertIfNegative val="0"/>
          <c:cat>
            <c:strRef>
              <c:f>'cruce de variables dependientes'!$A$180:$A$185</c:f>
              <c:strCache>
                <c:ptCount val="5"/>
                <c:pt idx="0">
                  <c:v>Ahorros</c:v>
                </c:pt>
                <c:pt idx="1">
                  <c:v>Ganancias de la misma actividad comercial</c:v>
                </c:pt>
                <c:pt idx="2">
                  <c:v>Otros medios</c:v>
                </c:pt>
                <c:pt idx="3">
                  <c:v>Prestamos entidades financieras</c:v>
                </c:pt>
                <c:pt idx="4">
                  <c:v>Prestamos particulares</c:v>
                </c:pt>
              </c:strCache>
            </c:strRef>
          </c:cat>
          <c:val>
            <c:numRef>
              <c:f>'cruce de variables dependientes'!$F$180:$F$185</c:f>
              <c:numCache>
                <c:formatCode>General</c:formatCode>
                <c:ptCount val="5"/>
                <c:pt idx="1">
                  <c:v>1</c:v>
                </c:pt>
              </c:numCache>
            </c:numRef>
          </c:val>
        </c:ser>
        <c:dLbls>
          <c:showLegendKey val="0"/>
          <c:showVal val="0"/>
          <c:showCatName val="0"/>
          <c:showSerName val="0"/>
          <c:showPercent val="0"/>
          <c:showBubbleSize val="0"/>
        </c:dLbls>
        <c:gapWidth val="219"/>
        <c:overlap val="-27"/>
        <c:axId val="357710808"/>
        <c:axId val="357704144"/>
      </c:barChart>
      <c:catAx>
        <c:axId val="357710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4144"/>
        <c:crosses val="autoZero"/>
        <c:auto val="1"/>
        <c:lblAlgn val="ctr"/>
        <c:lblOffset val="100"/>
        <c:noMultiLvlLbl val="0"/>
      </c:catAx>
      <c:valAx>
        <c:axId val="357704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108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[encuesta_tabulaciones_graficas_proyecto_sector_informal_Cucuta_2018.xlsx]cruce de variables dependientes!Tabla dinámica13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'cruce de variables dependientes'!$B$202:$B$203</c:f>
              <c:strCache>
                <c:ptCount val="1"/>
                <c:pt idx="0">
                  <c:v>Ha aumentado</c:v>
                </c:pt>
              </c:strCache>
            </c:strRef>
          </c:tx>
          <c:spPr>
            <a:solidFill>
              <a:schemeClr val="accent1"/>
            </a:solidFill>
            <a:ln>
              <a:noFill/>
            </a:ln>
            <a:effectLst/>
          </c:spPr>
          <c:invertIfNegative val="0"/>
          <c:cat>
            <c:strRef>
              <c:f>'cruce de variables dependientes'!$A$204:$A$207</c:f>
              <c:strCache>
                <c:ptCount val="3"/>
                <c:pt idx="0">
                  <c:v>Mala</c:v>
                </c:pt>
                <c:pt idx="1">
                  <c:v>Muy mala</c:v>
                </c:pt>
                <c:pt idx="2">
                  <c:v>Regular</c:v>
                </c:pt>
              </c:strCache>
            </c:strRef>
          </c:cat>
          <c:val>
            <c:numRef>
              <c:f>'cruce de variables dependientes'!$B$204:$B$207</c:f>
              <c:numCache>
                <c:formatCode>General</c:formatCode>
                <c:ptCount val="3"/>
                <c:pt idx="0">
                  <c:v>18</c:v>
                </c:pt>
                <c:pt idx="1">
                  <c:v>7</c:v>
                </c:pt>
                <c:pt idx="2">
                  <c:v>13</c:v>
                </c:pt>
              </c:numCache>
            </c:numRef>
          </c:val>
        </c:ser>
        <c:ser>
          <c:idx val="1"/>
          <c:order val="1"/>
          <c:tx>
            <c:strRef>
              <c:f>'cruce de variables dependientes'!$C$202:$C$203</c:f>
              <c:strCache>
                <c:ptCount val="1"/>
                <c:pt idx="0">
                  <c:v>Ha disminuido</c:v>
                </c:pt>
              </c:strCache>
            </c:strRef>
          </c:tx>
          <c:spPr>
            <a:solidFill>
              <a:schemeClr val="accent2"/>
            </a:solidFill>
            <a:ln>
              <a:noFill/>
            </a:ln>
            <a:effectLst/>
          </c:spPr>
          <c:invertIfNegative val="0"/>
          <c:cat>
            <c:strRef>
              <c:f>'cruce de variables dependientes'!$A$204:$A$207</c:f>
              <c:strCache>
                <c:ptCount val="3"/>
                <c:pt idx="0">
                  <c:v>Mala</c:v>
                </c:pt>
                <c:pt idx="1">
                  <c:v>Muy mala</c:v>
                </c:pt>
                <c:pt idx="2">
                  <c:v>Regular</c:v>
                </c:pt>
              </c:strCache>
            </c:strRef>
          </c:cat>
          <c:val>
            <c:numRef>
              <c:f>'cruce de variables dependientes'!$C$204:$C$207</c:f>
              <c:numCache>
                <c:formatCode>General</c:formatCode>
                <c:ptCount val="3"/>
                <c:pt idx="0">
                  <c:v>1</c:v>
                </c:pt>
                <c:pt idx="1">
                  <c:v>1</c:v>
                </c:pt>
                <c:pt idx="2">
                  <c:v>1</c:v>
                </c:pt>
              </c:numCache>
            </c:numRef>
          </c:val>
        </c:ser>
        <c:dLbls>
          <c:showLegendKey val="0"/>
          <c:showVal val="0"/>
          <c:showCatName val="0"/>
          <c:showSerName val="0"/>
          <c:showPercent val="0"/>
          <c:showBubbleSize val="0"/>
        </c:dLbls>
        <c:gapWidth val="219"/>
        <c:overlap val="-27"/>
        <c:axId val="357709240"/>
        <c:axId val="357710024"/>
      </c:barChart>
      <c:catAx>
        <c:axId val="357709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10024"/>
        <c:crosses val="autoZero"/>
        <c:auto val="1"/>
        <c:lblAlgn val="ctr"/>
        <c:lblOffset val="100"/>
        <c:noMultiLvlLbl val="0"/>
      </c:catAx>
      <c:valAx>
        <c:axId val="357710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77092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dinámica19</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Gráficos'!$B$23</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Gráficos'!$A$24:$A$27</c:f>
              <c:strCache>
                <c:ptCount val="3"/>
                <c:pt idx="0">
                  <c:v>Entre 18 y 25 años</c:v>
                </c:pt>
                <c:pt idx="1">
                  <c:v>Entre 25 y 40 años</c:v>
                </c:pt>
                <c:pt idx="2">
                  <c:v>Mas de 40 años</c:v>
                </c:pt>
              </c:strCache>
            </c:strRef>
          </c:cat>
          <c:val>
            <c:numRef>
              <c:f>'Porcentaje y Gráficos'!$B$24:$B$27</c:f>
              <c:numCache>
                <c:formatCode>General</c:formatCode>
                <c:ptCount val="3"/>
                <c:pt idx="0">
                  <c:v>2</c:v>
                </c:pt>
                <c:pt idx="1">
                  <c:v>7</c:v>
                </c:pt>
                <c:pt idx="2">
                  <c:v>32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dinámica1</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Gráficos'!$B$44</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Gráficos'!$A$45:$A$47</c:f>
              <c:strCache>
                <c:ptCount val="2"/>
                <c:pt idx="0">
                  <c:v>Colombiano(a)</c:v>
                </c:pt>
                <c:pt idx="1">
                  <c:v>Venezolano(a)</c:v>
                </c:pt>
              </c:strCache>
            </c:strRef>
          </c:cat>
          <c:val>
            <c:numRef>
              <c:f>'Porcentaje y Gráficos'!$B$45:$B$47</c:f>
              <c:numCache>
                <c:formatCode>General</c:formatCode>
                <c:ptCount val="2"/>
                <c:pt idx="0">
                  <c:v>38</c:v>
                </c:pt>
                <c:pt idx="1">
                  <c:v>3</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dinámica2</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Gráficos'!$B$64</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Gráficos'!$A$65:$A$70</c:f>
              <c:strCache>
                <c:ptCount val="5"/>
                <c:pt idx="0">
                  <c:v>Ninguno</c:v>
                </c:pt>
                <c:pt idx="1">
                  <c:v>Primaria </c:v>
                </c:pt>
                <c:pt idx="2">
                  <c:v>Secundaria</c:v>
                </c:pt>
                <c:pt idx="3">
                  <c:v>Técnico/Tecnólogo</c:v>
                </c:pt>
                <c:pt idx="4">
                  <c:v>Universitario</c:v>
                </c:pt>
              </c:strCache>
            </c:strRef>
          </c:cat>
          <c:val>
            <c:numRef>
              <c:f>'Porcentaje y Gráficos'!$B$65:$B$70</c:f>
              <c:numCache>
                <c:formatCode>General</c:formatCode>
                <c:ptCount val="5"/>
                <c:pt idx="0">
                  <c:v>3</c:v>
                </c:pt>
                <c:pt idx="1">
                  <c:v>19</c:v>
                </c:pt>
                <c:pt idx="2">
                  <c:v>16</c:v>
                </c:pt>
                <c:pt idx="3">
                  <c:v>2</c:v>
                </c:pt>
                <c:pt idx="4">
                  <c:v>1</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dinámica3</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Gráficos'!$B$87</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Gráficos'!$A$88:$A$91</c:f>
              <c:strCache>
                <c:ptCount val="3"/>
                <c:pt idx="0">
                  <c:v>Estrato 1  (Bajo-Bajo)</c:v>
                </c:pt>
                <c:pt idx="1">
                  <c:v>Estrato 2 (Bajo)</c:v>
                </c:pt>
                <c:pt idx="2">
                  <c:v>Estrato 3 (Medio-bajo)</c:v>
                </c:pt>
              </c:strCache>
            </c:strRef>
          </c:cat>
          <c:val>
            <c:numRef>
              <c:f>'Porcentaje y Gráficos'!$B$88:$B$91</c:f>
              <c:numCache>
                <c:formatCode>General</c:formatCode>
                <c:ptCount val="3"/>
                <c:pt idx="0">
                  <c:v>23</c:v>
                </c:pt>
                <c:pt idx="1">
                  <c:v>16</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dinámica4</c:name>
    <c:fmtId val="0"/>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Gráficos'!$B$108</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Gráficos'!$A$109:$A$114</c:f>
              <c:strCache>
                <c:ptCount val="5"/>
                <c:pt idx="0">
                  <c:v>0-12 meses</c:v>
                </c:pt>
                <c:pt idx="1">
                  <c:v>13-24 meses</c:v>
                </c:pt>
                <c:pt idx="2">
                  <c:v>25-48 meses</c:v>
                </c:pt>
                <c:pt idx="3">
                  <c:v>49- 96 meses</c:v>
                </c:pt>
                <c:pt idx="4">
                  <c:v>mas de 96 meses</c:v>
                </c:pt>
              </c:strCache>
            </c:strRef>
          </c:cat>
          <c:val>
            <c:numRef>
              <c:f>'Porcentaje y Gráficos'!$B$109:$B$114</c:f>
              <c:numCache>
                <c:formatCode>General</c:formatCode>
                <c:ptCount val="5"/>
                <c:pt idx="0">
                  <c:v>2</c:v>
                </c:pt>
                <c:pt idx="1">
                  <c:v>1</c:v>
                </c:pt>
                <c:pt idx="2">
                  <c:v>1</c:v>
                </c:pt>
                <c:pt idx="3">
                  <c:v>3</c:v>
                </c:pt>
                <c:pt idx="4">
                  <c:v>34</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[encuesta_tabulaciones_graficas_proyecto_sector_informal_Cucuta_2018.xlsx]Porcentaje y Gráficos!Tabla dinámica5</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'Porcentaje y Gráficos'!$B$131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'Porcentaje y Gráficos'!$A$132:$A$136</c:f>
              <c:strCache>
                <c:ptCount val="4"/>
                <c:pt idx="0">
                  <c:v>Actividades de grabación de sonido y edición musical</c:v>
                </c:pt>
                <c:pt idx="1">
                  <c:v>Actividades de restaurantes, cafeterías y servicio móvil de comidas</c:v>
                </c:pt>
                <c:pt idx="2">
                  <c:v>Artes Plásticas y visuales</c:v>
                </c:pt>
                <c:pt idx="3">
                  <c:v>Comercio al por menor en puestos de venta móviles</c:v>
                </c:pt>
              </c:strCache>
            </c:strRef>
          </c:cat>
          <c:val>
            <c:numRef>
              <c:f>'Porcentaje y Gráficos'!$B$132:$B$136</c:f>
              <c:numCache>
                <c:formatCode>General</c:formatCode>
                <c:ptCount val="4"/>
                <c:pt idx="0">
                  <c:v>2</c:v>
                </c:pt>
                <c:pt idx="1">
                  <c:v>3</c:v>
                </c:pt>
                <c:pt idx="2">
                  <c:v>1</c:v>
                </c:pt>
                <c:pt idx="3">
                  <c:v>35</c:v>
                </c:pt>
              </c:numCache>
            </c:numRef>
          </c:val>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65"/>
          <c:y val="0.10987022455526395"/>
          <c:w val="0.33333333333333337"/>
          <c:h val="0.581159594634004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21" Type="http://schemas.openxmlformats.org/officeDocument/2006/relationships/chart" Target="../charts/chart23.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23" Type="http://schemas.openxmlformats.org/officeDocument/2006/relationships/chart" Target="../charts/chart25.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 Id="rId22" Type="http://schemas.openxmlformats.org/officeDocument/2006/relationships/chart" Target="../charts/chart2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6.xml"/><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10" Type="http://schemas.openxmlformats.org/officeDocument/2006/relationships/chart" Target="../charts/chart38.xml"/><Relationship Id="rId4" Type="http://schemas.openxmlformats.org/officeDocument/2006/relationships/chart" Target="../charts/chart32.xml"/><Relationship Id="rId9"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editAs="oneCell">
    <xdr:from>
      <xdr:col>0</xdr:col>
      <xdr:colOff>394607</xdr:colOff>
      <xdr:row>0</xdr:row>
      <xdr:rowOff>80282</xdr:rowOff>
    </xdr:from>
    <xdr:to>
      <xdr:col>0</xdr:col>
      <xdr:colOff>1660071</xdr:colOff>
      <xdr:row>0</xdr:row>
      <xdr:rowOff>966107</xdr:rowOff>
    </xdr:to>
    <xdr:pic>
      <xdr:nvPicPr>
        <xdr:cNvPr id="2" name="Imagen 1" descr="Imagen relacionad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607" y="80282"/>
          <a:ext cx="1265464"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394607</xdr:colOff>
      <xdr:row>0</xdr:row>
      <xdr:rowOff>80282</xdr:rowOff>
    </xdr:from>
    <xdr:to>
      <xdr:col>0</xdr:col>
      <xdr:colOff>1660071</xdr:colOff>
      <xdr:row>0</xdr:row>
      <xdr:rowOff>966107</xdr:rowOff>
    </xdr:to>
    <xdr:pic>
      <xdr:nvPicPr>
        <xdr:cNvPr id="3" name="Imagen 2" descr="Imagen relacionad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607" y="80282"/>
          <a:ext cx="1265464"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228600</xdr:colOff>
      <xdr:row>60</xdr:row>
      <xdr:rowOff>109537</xdr:rowOff>
    </xdr:from>
    <xdr:to>
      <xdr:col>12</xdr:col>
      <xdr:colOff>990600</xdr:colOff>
      <xdr:row>84</xdr:row>
      <xdr:rowOff>123825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60</xdr:row>
      <xdr:rowOff>100012</xdr:rowOff>
    </xdr:from>
    <xdr:to>
      <xdr:col>5</xdr:col>
      <xdr:colOff>695325</xdr:colOff>
      <xdr:row>84</xdr:row>
      <xdr:rowOff>114300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4762</xdr:rowOff>
    </xdr:from>
    <xdr:to>
      <xdr:col>2</xdr:col>
      <xdr:colOff>19050</xdr:colOff>
      <xdr:row>20</xdr:row>
      <xdr:rowOff>80962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27</xdr:row>
      <xdr:rowOff>23812</xdr:rowOff>
    </xdr:from>
    <xdr:to>
      <xdr:col>2</xdr:col>
      <xdr:colOff>0</xdr:colOff>
      <xdr:row>41</xdr:row>
      <xdr:rowOff>100012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9526</xdr:colOff>
      <xdr:row>47</xdr:row>
      <xdr:rowOff>9525</xdr:rowOff>
    </xdr:from>
    <xdr:to>
      <xdr:col>2</xdr:col>
      <xdr:colOff>1</xdr:colOff>
      <xdr:row>61</xdr:row>
      <xdr:rowOff>100012</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70</xdr:row>
      <xdr:rowOff>42862</xdr:rowOff>
    </xdr:from>
    <xdr:to>
      <xdr:col>2</xdr:col>
      <xdr:colOff>0</xdr:colOff>
      <xdr:row>84</xdr:row>
      <xdr:rowOff>119062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91</xdr:row>
      <xdr:rowOff>80962</xdr:rowOff>
    </xdr:from>
    <xdr:to>
      <xdr:col>2</xdr:col>
      <xdr:colOff>0</xdr:colOff>
      <xdr:row>105</xdr:row>
      <xdr:rowOff>157162</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xdr:colOff>
      <xdr:row>114</xdr:row>
      <xdr:rowOff>52387</xdr:rowOff>
    </xdr:from>
    <xdr:to>
      <xdr:col>2</xdr:col>
      <xdr:colOff>9526</xdr:colOff>
      <xdr:row>128</xdr:row>
      <xdr:rowOff>128587</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136</xdr:row>
      <xdr:rowOff>42862</xdr:rowOff>
    </xdr:from>
    <xdr:to>
      <xdr:col>2</xdr:col>
      <xdr:colOff>19050</xdr:colOff>
      <xdr:row>150</xdr:row>
      <xdr:rowOff>119062</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42863</xdr:colOff>
      <xdr:row>156</xdr:row>
      <xdr:rowOff>109537</xdr:rowOff>
    </xdr:from>
    <xdr:to>
      <xdr:col>2</xdr:col>
      <xdr:colOff>9526</xdr:colOff>
      <xdr:row>170</xdr:row>
      <xdr:rowOff>185737</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14287</xdr:colOff>
      <xdr:row>178</xdr:row>
      <xdr:rowOff>61912</xdr:rowOff>
    </xdr:from>
    <xdr:to>
      <xdr:col>2</xdr:col>
      <xdr:colOff>28575</xdr:colOff>
      <xdr:row>192</xdr:row>
      <xdr:rowOff>138112</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199</xdr:row>
      <xdr:rowOff>52387</xdr:rowOff>
    </xdr:from>
    <xdr:to>
      <xdr:col>2</xdr:col>
      <xdr:colOff>28575</xdr:colOff>
      <xdr:row>213</xdr:row>
      <xdr:rowOff>128587</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14288</xdr:colOff>
      <xdr:row>220</xdr:row>
      <xdr:rowOff>61912</xdr:rowOff>
    </xdr:from>
    <xdr:to>
      <xdr:col>2</xdr:col>
      <xdr:colOff>1</xdr:colOff>
      <xdr:row>234</xdr:row>
      <xdr:rowOff>138112</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42862</xdr:colOff>
      <xdr:row>242</xdr:row>
      <xdr:rowOff>42862</xdr:rowOff>
    </xdr:from>
    <xdr:to>
      <xdr:col>2</xdr:col>
      <xdr:colOff>0</xdr:colOff>
      <xdr:row>256</xdr:row>
      <xdr:rowOff>119062</xdr:rowOff>
    </xdr:to>
    <xdr:graphicFrame macro="">
      <xdr:nvGraphicFramePr>
        <xdr:cNvPr id="13" name="Gráfico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262</xdr:row>
      <xdr:rowOff>61912</xdr:rowOff>
    </xdr:from>
    <xdr:to>
      <xdr:col>1</xdr:col>
      <xdr:colOff>5019675</xdr:colOff>
      <xdr:row>276</xdr:row>
      <xdr:rowOff>138112</xdr:rowOff>
    </xdr:to>
    <xdr:graphicFrame macro="">
      <xdr:nvGraphicFramePr>
        <xdr:cNvPr id="14" name="Gráfico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283</xdr:row>
      <xdr:rowOff>61912</xdr:rowOff>
    </xdr:from>
    <xdr:to>
      <xdr:col>1</xdr:col>
      <xdr:colOff>5029200</xdr:colOff>
      <xdr:row>297</xdr:row>
      <xdr:rowOff>138112</xdr:rowOff>
    </xdr:to>
    <xdr:graphicFrame macro="">
      <xdr:nvGraphicFramePr>
        <xdr:cNvPr id="15" name="Gráfico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42862</xdr:colOff>
      <xdr:row>306</xdr:row>
      <xdr:rowOff>71437</xdr:rowOff>
    </xdr:from>
    <xdr:to>
      <xdr:col>2</xdr:col>
      <xdr:colOff>9525</xdr:colOff>
      <xdr:row>320</xdr:row>
      <xdr:rowOff>147637</xdr:rowOff>
    </xdr:to>
    <xdr:graphicFrame macro="">
      <xdr:nvGraphicFramePr>
        <xdr:cNvPr id="16" name="Gráfico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327</xdr:row>
      <xdr:rowOff>42862</xdr:rowOff>
    </xdr:from>
    <xdr:to>
      <xdr:col>2</xdr:col>
      <xdr:colOff>0</xdr:colOff>
      <xdr:row>341</xdr:row>
      <xdr:rowOff>119062</xdr:rowOff>
    </xdr:to>
    <xdr:graphicFrame macro="">
      <xdr:nvGraphicFramePr>
        <xdr:cNvPr id="17" name="Gráfico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xdr:colOff>
      <xdr:row>347</xdr:row>
      <xdr:rowOff>128587</xdr:rowOff>
    </xdr:from>
    <xdr:to>
      <xdr:col>1</xdr:col>
      <xdr:colOff>5029200</xdr:colOff>
      <xdr:row>362</xdr:row>
      <xdr:rowOff>14287</xdr:rowOff>
    </xdr:to>
    <xdr:graphicFrame macro="">
      <xdr:nvGraphicFramePr>
        <xdr:cNvPr id="18" name="Gráfico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371</xdr:row>
      <xdr:rowOff>4762</xdr:rowOff>
    </xdr:from>
    <xdr:to>
      <xdr:col>2</xdr:col>
      <xdr:colOff>0</xdr:colOff>
      <xdr:row>385</xdr:row>
      <xdr:rowOff>80962</xdr:rowOff>
    </xdr:to>
    <xdr:graphicFrame macro="">
      <xdr:nvGraphicFramePr>
        <xdr:cNvPr id="19" name="Gráfico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392</xdr:row>
      <xdr:rowOff>128587</xdr:rowOff>
    </xdr:from>
    <xdr:to>
      <xdr:col>2</xdr:col>
      <xdr:colOff>9525</xdr:colOff>
      <xdr:row>407</xdr:row>
      <xdr:rowOff>14287</xdr:rowOff>
    </xdr:to>
    <xdr:graphicFrame macro="">
      <xdr:nvGraphicFramePr>
        <xdr:cNvPr id="20" name="Gráfico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414</xdr:row>
      <xdr:rowOff>14287</xdr:rowOff>
    </xdr:from>
    <xdr:to>
      <xdr:col>2</xdr:col>
      <xdr:colOff>0</xdr:colOff>
      <xdr:row>428</xdr:row>
      <xdr:rowOff>90487</xdr:rowOff>
    </xdr:to>
    <xdr:graphicFrame macro="">
      <xdr:nvGraphicFramePr>
        <xdr:cNvPr id="21" name="Gráfico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434</xdr:row>
      <xdr:rowOff>14287</xdr:rowOff>
    </xdr:from>
    <xdr:to>
      <xdr:col>1</xdr:col>
      <xdr:colOff>5019675</xdr:colOff>
      <xdr:row>448</xdr:row>
      <xdr:rowOff>90487</xdr:rowOff>
    </xdr:to>
    <xdr:graphicFrame macro="">
      <xdr:nvGraphicFramePr>
        <xdr:cNvPr id="22" name="Gráfico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454</xdr:row>
      <xdr:rowOff>14287</xdr:rowOff>
    </xdr:from>
    <xdr:to>
      <xdr:col>1</xdr:col>
      <xdr:colOff>5029199</xdr:colOff>
      <xdr:row>468</xdr:row>
      <xdr:rowOff>90487</xdr:rowOff>
    </xdr:to>
    <xdr:graphicFrame macro="">
      <xdr:nvGraphicFramePr>
        <xdr:cNvPr id="23" name="Gráfico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61911</xdr:colOff>
      <xdr:row>478</xdr:row>
      <xdr:rowOff>90486</xdr:rowOff>
    </xdr:from>
    <xdr:to>
      <xdr:col>2</xdr:col>
      <xdr:colOff>9525</xdr:colOff>
      <xdr:row>496</xdr:row>
      <xdr:rowOff>161925</xdr:rowOff>
    </xdr:to>
    <xdr:graphicFrame macro="">
      <xdr:nvGraphicFramePr>
        <xdr:cNvPr id="24" name="Gráfico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5</xdr:row>
      <xdr:rowOff>52387</xdr:rowOff>
    </xdr:from>
    <xdr:to>
      <xdr:col>3</xdr:col>
      <xdr:colOff>114300</xdr:colOff>
      <xdr:row>19</xdr:row>
      <xdr:rowOff>128587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26</xdr:row>
      <xdr:rowOff>33337</xdr:rowOff>
    </xdr:from>
    <xdr:to>
      <xdr:col>3</xdr:col>
      <xdr:colOff>123825</xdr:colOff>
      <xdr:row>40</xdr:row>
      <xdr:rowOff>109537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48</xdr:row>
      <xdr:rowOff>185737</xdr:rowOff>
    </xdr:from>
    <xdr:to>
      <xdr:col>1</xdr:col>
      <xdr:colOff>2752725</xdr:colOff>
      <xdr:row>63</xdr:row>
      <xdr:rowOff>71437</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485775</xdr:colOff>
      <xdr:row>8</xdr:row>
      <xdr:rowOff>71437</xdr:rowOff>
    </xdr:from>
    <xdr:to>
      <xdr:col>3</xdr:col>
      <xdr:colOff>400050</xdr:colOff>
      <xdr:row>22</xdr:row>
      <xdr:rowOff>147637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90487</xdr:rowOff>
    </xdr:from>
    <xdr:to>
      <xdr:col>4</xdr:col>
      <xdr:colOff>600075</xdr:colOff>
      <xdr:row>44</xdr:row>
      <xdr:rowOff>166687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52</xdr:row>
      <xdr:rowOff>119062</xdr:rowOff>
    </xdr:from>
    <xdr:to>
      <xdr:col>3</xdr:col>
      <xdr:colOff>238125</xdr:colOff>
      <xdr:row>67</xdr:row>
      <xdr:rowOff>4762</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161925</xdr:colOff>
      <xdr:row>74</xdr:row>
      <xdr:rowOff>71437</xdr:rowOff>
    </xdr:from>
    <xdr:to>
      <xdr:col>4</xdr:col>
      <xdr:colOff>476250</xdr:colOff>
      <xdr:row>88</xdr:row>
      <xdr:rowOff>147637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314325</xdr:colOff>
      <xdr:row>95</xdr:row>
      <xdr:rowOff>157162</xdr:rowOff>
    </xdr:from>
    <xdr:to>
      <xdr:col>1</xdr:col>
      <xdr:colOff>1428750</xdr:colOff>
      <xdr:row>110</xdr:row>
      <xdr:rowOff>42862</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45720</xdr:colOff>
      <xdr:row>117</xdr:row>
      <xdr:rowOff>31432</xdr:rowOff>
    </xdr:from>
    <xdr:to>
      <xdr:col>1</xdr:col>
      <xdr:colOff>1160145</xdr:colOff>
      <xdr:row>132</xdr:row>
      <xdr:rowOff>99060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139</xdr:row>
      <xdr:rowOff>33337</xdr:rowOff>
    </xdr:from>
    <xdr:to>
      <xdr:col>1</xdr:col>
      <xdr:colOff>1114425</xdr:colOff>
      <xdr:row>153</xdr:row>
      <xdr:rowOff>109537</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161</xdr:row>
      <xdr:rowOff>157162</xdr:rowOff>
    </xdr:from>
    <xdr:to>
      <xdr:col>3</xdr:col>
      <xdr:colOff>333375</xdr:colOff>
      <xdr:row>176</xdr:row>
      <xdr:rowOff>42862</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186</xdr:row>
      <xdr:rowOff>42862</xdr:rowOff>
    </xdr:from>
    <xdr:to>
      <xdr:col>2</xdr:col>
      <xdr:colOff>38100</xdr:colOff>
      <xdr:row>200</xdr:row>
      <xdr:rowOff>119062</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19050</xdr:colOff>
      <xdr:row>208</xdr:row>
      <xdr:rowOff>4762</xdr:rowOff>
    </xdr:from>
    <xdr:to>
      <xdr:col>2</xdr:col>
      <xdr:colOff>219075</xdr:colOff>
      <xdr:row>222</xdr:row>
      <xdr:rowOff>80962</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suario de Windows" refreshedDate="43211.930431597226" createdVersion="5" refreshedVersion="5" minRefreshableVersion="3" recordCount="41">
  <cacheSource type="worksheet">
    <worksheetSource name="_xlnm.Database"/>
  </cacheSource>
  <cacheFields count="24">
    <cacheField name="ENCUESTA" numFmtId="0">
      <sharedItems containsSemiMixedTypes="0" containsString="0" containsNumber="1" containsInteger="1" minValue="1" maxValue="41"/>
    </cacheField>
    <cacheField name="1. Sexo" numFmtId="0">
      <sharedItems count="2">
        <s v="Masculino"/>
        <s v="Femenino"/>
      </sharedItems>
    </cacheField>
    <cacheField name="2. Edad" numFmtId="0">
      <sharedItems count="3">
        <s v="Mas de 40 años"/>
        <s v="Entre 25 y 40 años"/>
        <s v="Entre 18 y 25 años"/>
      </sharedItems>
    </cacheField>
    <cacheField name="3.Nacionalidad" numFmtId="0">
      <sharedItems count="2">
        <s v="Colombiano(a)"/>
        <s v="Venezolano(a)"/>
      </sharedItems>
    </cacheField>
    <cacheField name="4. Nivel educativo" numFmtId="0">
      <sharedItems count="5">
        <s v="Ninguno"/>
        <s v="Primaria "/>
        <s v="Secundaria"/>
        <s v="Técnico/Tecnólogo"/>
        <s v="Universitario"/>
      </sharedItems>
    </cacheField>
    <cacheField name="5. Estrato socio-económico" numFmtId="0">
      <sharedItems count="3">
        <s v="Estrato 1  (Bajo-Bajo)"/>
        <s v="Estrato 2 (Bajo)"/>
        <s v="Estrato 3 (Medio-bajo)"/>
      </sharedItems>
    </cacheField>
    <cacheField name="6. Tiempo en el sector informal " numFmtId="0">
      <sharedItems count="5">
        <s v="mas de 96 meses"/>
        <s v="49- 96 meses"/>
        <s v="13-24 meses"/>
        <s v="0-12 meses"/>
        <s v="25-48 meses"/>
      </sharedItems>
    </cacheField>
    <cacheField name="7.  actividad económicas" numFmtId="0">
      <sharedItems count="4">
        <s v="Comercio al por menor en puestos de venta móviles"/>
        <s v="Actividades de restaurantes, cafeterías y servicio móvil de comidas"/>
        <s v="Actividades de grabación de sonido y edición musical"/>
        <s v="Artes Plásticas y visuales"/>
      </sharedItems>
    </cacheField>
    <cacheField name="8. tipo de sitio de trabajo" numFmtId="0">
      <sharedItems count="2">
        <s v="Variable"/>
        <s v="Permanente "/>
      </sharedItems>
    </cacheField>
    <cacheField name="9. personas a cargo" numFmtId="0">
      <sharedItems count="4">
        <s v="mas de 5 personas"/>
        <s v="0-1 personas"/>
        <s v="2-3personas"/>
        <s v="4-5 personas"/>
      </sharedItems>
    </cacheField>
    <cacheField name="10. Ingresos diarios" numFmtId="0">
      <sharedItems count="3">
        <s v="De 21 a 40 mil"/>
        <s v="De 10 a 20 mil"/>
        <s v="De 41 a 60 mil"/>
      </sharedItems>
    </cacheField>
    <cacheField name="12. Tipo de proveedor" numFmtId="0">
      <sharedItems count="3">
        <s v="Distribuidores legalmente constituidos"/>
        <s v="Los manufactura"/>
        <s v="Distribuidores no legales"/>
      </sharedItems>
    </cacheField>
    <cacheField name="13. Origen de los productos" numFmtId="0">
      <sharedItems count="4">
        <s v="Local"/>
        <s v="Nacional "/>
        <s v="Extranjero"/>
        <s v="No sabe / No responde"/>
      </sharedItems>
    </cacheField>
    <cacheField name="15. Percepción de la informalidad en el centro" numFmtId="0">
      <sharedItems count="2">
        <s v="Ha disminuido"/>
        <s v="Ha aumentado"/>
      </sharedItems>
    </cacheField>
    <cacheField name="16. ¿Qué factor impulsa aumento" numFmtId="0">
      <sharedItems count="3">
        <e v="#N/A"/>
        <s v="Situación económica de las familias en la ciudad"/>
        <s v="La llegada masiva de venezolanos a la ciudad"/>
      </sharedItems>
    </cacheField>
    <cacheField name="17. Consecuencia de la informalidad al centro de la ciudad" numFmtId="0">
      <sharedItems count="5">
        <s v="Competencia desleal"/>
        <s v="Desarrollo social"/>
        <s v="Caos en el espacio público"/>
        <s v="Más informalidad"/>
        <s v="Crecimiento económico"/>
      </sharedItems>
    </cacheField>
    <cacheField name="18. Percepción de los venezolanos(as)" numFmtId="0">
      <sharedItems count="3">
        <s v="Les colabora"/>
        <s v="Le ha afectado"/>
        <s v="Le es indiferente"/>
      </sharedItems>
    </cacheField>
    <cacheField name="19. Seguridad social" numFmtId="0">
      <sharedItems count="3">
        <s v="Subsidiada"/>
        <s v="Contributivo"/>
        <s v="No posee "/>
      </sharedItems>
    </cacheField>
    <cacheField name="20. Adquisición recursos para inversión" numFmtId="0">
      <sharedItems count="5">
        <s v="Ganancias de la misma actividad comercial"/>
        <s v="Prestamos particulares"/>
        <s v="Otros medios"/>
        <s v="Prestamos entidades financieras"/>
        <s v="Ahorros"/>
      </sharedItems>
    </cacheField>
    <cacheField name="21.Pecepción economía de la ciudad" numFmtId="0">
      <sharedItems count="3">
        <s v="Regular"/>
        <s v="Mala"/>
        <s v="Muy mala"/>
      </sharedItems>
    </cacheField>
    <cacheField name="22. Aporta a la economía de la ciudad" numFmtId="0">
      <sharedItems count="3">
        <s v="No sabe/ No responde"/>
        <s v="Si"/>
        <s v="No "/>
      </sharedItems>
    </cacheField>
    <cacheField name="23. Cancelación de dinero por el uso del espacio" numFmtId="0">
      <sharedItems count="2">
        <s v="No"/>
        <s v="Si"/>
      </sharedItems>
    </cacheField>
    <cacheField name="26. ¿Ha pertenecido alguna vez al sector formal?" numFmtId="0">
      <sharedItems count="2">
        <s v="No"/>
        <s v="Si"/>
      </sharedItems>
    </cacheField>
    <cacheField name="27. Factor determinante de su informalidad" numFmtId="0">
      <sharedItems count="6">
        <s v="Necesidades básicas insatisfechas"/>
        <s v="Falta de oportunidades en el lugar donde vivía"/>
        <s v="Inmigración"/>
        <s v="Futuro para sus hijos"/>
        <s v="Desplazamiento"/>
        <s v="Competencia en el sector formal"/>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Usuario de Windows" refreshedDate="43212.467436921295" createdVersion="5" refreshedVersion="5" minRefreshableVersion="3" recordCount="41">
  <cacheSource type="worksheet">
    <worksheetSource name="Basededatos2"/>
  </cacheSource>
  <cacheFields count="24">
    <cacheField name="ENCUESTA" numFmtId="0">
      <sharedItems containsSemiMixedTypes="0" containsString="0" containsNumber="1" containsInteger="1" minValue="1" maxValue="41"/>
    </cacheField>
    <cacheField name="1. Sexo" numFmtId="0">
      <sharedItems/>
    </cacheField>
    <cacheField name="2. Edad" numFmtId="0">
      <sharedItems/>
    </cacheField>
    <cacheField name="3.Nacionalidad" numFmtId="0">
      <sharedItems/>
    </cacheField>
    <cacheField name="4. Nivel educativo" numFmtId="0">
      <sharedItems/>
    </cacheField>
    <cacheField name="5. Estrato socio-económico" numFmtId="0">
      <sharedItems/>
    </cacheField>
    <cacheField name="6. Tiempo en el sector informal " numFmtId="0">
      <sharedItems/>
    </cacheField>
    <cacheField name="7.  actividad económicas" numFmtId="0">
      <sharedItems/>
    </cacheField>
    <cacheField name="8. tipo de sitio de trabajo" numFmtId="0">
      <sharedItems/>
    </cacheField>
    <cacheField name="9. personas a cargo" numFmtId="0">
      <sharedItems/>
    </cacheField>
    <cacheField name="10. Ingresos diarios" numFmtId="0">
      <sharedItems/>
    </cacheField>
    <cacheField name="12. Tipo de proveedor" numFmtId="0">
      <sharedItems/>
    </cacheField>
    <cacheField name="13. Origen de los productos" numFmtId="0">
      <sharedItems/>
    </cacheField>
    <cacheField name="15. Percepción de la informalidad en el centro" numFmtId="0">
      <sharedItems/>
    </cacheField>
    <cacheField name="16. ¿Qué factor impulsa aumento" numFmtId="0">
      <sharedItems/>
    </cacheField>
    <cacheField name="17. Consecuencia de la informalidad al centro de la ciudad" numFmtId="0">
      <sharedItems/>
    </cacheField>
    <cacheField name="18. Percepción de los venezolanos(as)" numFmtId="0">
      <sharedItems/>
    </cacheField>
    <cacheField name="19. Seguridad social" numFmtId="0">
      <sharedItems/>
    </cacheField>
    <cacheField name="20. Adquisición recursos para inversión" numFmtId="0">
      <sharedItems/>
    </cacheField>
    <cacheField name="21.Pecepción economía de la ciudad" numFmtId="0">
      <sharedItems/>
    </cacheField>
    <cacheField name="22. Aporta a la economía de la ciudad" numFmtId="0">
      <sharedItems/>
    </cacheField>
    <cacheField name="23. Cancelación de dinero por el uso del espacio" numFmtId="0">
      <sharedItems count="1">
        <s v="No"/>
      </sharedItems>
    </cacheField>
    <cacheField name="26. ¿Ha pertenecido alguna vez al sector formal?" numFmtId="0">
      <sharedItems/>
    </cacheField>
    <cacheField name="27. Factor determinante de su informalidad"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
  <r>
    <n v="1"/>
    <x v="0"/>
    <x v="0"/>
    <x v="0"/>
    <x v="0"/>
    <x v="0"/>
    <x v="0"/>
    <x v="0"/>
    <x v="0"/>
    <x v="0"/>
    <x v="0"/>
    <x v="0"/>
    <x v="0"/>
    <x v="0"/>
    <x v="0"/>
    <x v="0"/>
    <x v="0"/>
    <x v="0"/>
    <x v="0"/>
    <x v="0"/>
    <x v="0"/>
    <x v="0"/>
    <x v="0"/>
    <x v="0"/>
  </r>
  <r>
    <n v="2"/>
    <x v="1"/>
    <x v="0"/>
    <x v="0"/>
    <x v="1"/>
    <x v="1"/>
    <x v="1"/>
    <x v="0"/>
    <x v="1"/>
    <x v="1"/>
    <x v="0"/>
    <x v="0"/>
    <x v="1"/>
    <x v="1"/>
    <x v="1"/>
    <x v="0"/>
    <x v="1"/>
    <x v="0"/>
    <x v="1"/>
    <x v="1"/>
    <x v="0"/>
    <x v="0"/>
    <x v="0"/>
    <x v="0"/>
  </r>
  <r>
    <n v="3"/>
    <x v="0"/>
    <x v="0"/>
    <x v="0"/>
    <x v="1"/>
    <x v="0"/>
    <x v="0"/>
    <x v="1"/>
    <x v="1"/>
    <x v="0"/>
    <x v="1"/>
    <x v="0"/>
    <x v="1"/>
    <x v="1"/>
    <x v="2"/>
    <x v="1"/>
    <x v="1"/>
    <x v="0"/>
    <x v="1"/>
    <x v="0"/>
    <x v="1"/>
    <x v="0"/>
    <x v="0"/>
    <x v="0"/>
  </r>
  <r>
    <n v="4"/>
    <x v="1"/>
    <x v="0"/>
    <x v="0"/>
    <x v="1"/>
    <x v="1"/>
    <x v="0"/>
    <x v="0"/>
    <x v="1"/>
    <x v="2"/>
    <x v="1"/>
    <x v="0"/>
    <x v="0"/>
    <x v="1"/>
    <x v="1"/>
    <x v="0"/>
    <x v="0"/>
    <x v="1"/>
    <x v="2"/>
    <x v="0"/>
    <x v="1"/>
    <x v="0"/>
    <x v="0"/>
    <x v="0"/>
  </r>
  <r>
    <n v="5"/>
    <x v="1"/>
    <x v="0"/>
    <x v="0"/>
    <x v="2"/>
    <x v="0"/>
    <x v="0"/>
    <x v="0"/>
    <x v="1"/>
    <x v="3"/>
    <x v="1"/>
    <x v="0"/>
    <x v="0"/>
    <x v="1"/>
    <x v="2"/>
    <x v="2"/>
    <x v="0"/>
    <x v="0"/>
    <x v="1"/>
    <x v="1"/>
    <x v="1"/>
    <x v="0"/>
    <x v="0"/>
    <x v="0"/>
  </r>
  <r>
    <n v="6"/>
    <x v="1"/>
    <x v="0"/>
    <x v="0"/>
    <x v="0"/>
    <x v="0"/>
    <x v="0"/>
    <x v="0"/>
    <x v="1"/>
    <x v="2"/>
    <x v="1"/>
    <x v="1"/>
    <x v="0"/>
    <x v="1"/>
    <x v="2"/>
    <x v="0"/>
    <x v="1"/>
    <x v="0"/>
    <x v="1"/>
    <x v="1"/>
    <x v="1"/>
    <x v="0"/>
    <x v="0"/>
    <x v="0"/>
  </r>
  <r>
    <n v="7"/>
    <x v="1"/>
    <x v="0"/>
    <x v="0"/>
    <x v="0"/>
    <x v="0"/>
    <x v="0"/>
    <x v="0"/>
    <x v="1"/>
    <x v="1"/>
    <x v="1"/>
    <x v="0"/>
    <x v="0"/>
    <x v="1"/>
    <x v="2"/>
    <x v="3"/>
    <x v="0"/>
    <x v="0"/>
    <x v="1"/>
    <x v="2"/>
    <x v="1"/>
    <x v="0"/>
    <x v="0"/>
    <x v="0"/>
  </r>
  <r>
    <n v="8"/>
    <x v="1"/>
    <x v="0"/>
    <x v="0"/>
    <x v="1"/>
    <x v="0"/>
    <x v="0"/>
    <x v="0"/>
    <x v="1"/>
    <x v="2"/>
    <x v="1"/>
    <x v="0"/>
    <x v="1"/>
    <x v="1"/>
    <x v="2"/>
    <x v="2"/>
    <x v="1"/>
    <x v="0"/>
    <x v="1"/>
    <x v="2"/>
    <x v="1"/>
    <x v="0"/>
    <x v="0"/>
    <x v="0"/>
  </r>
  <r>
    <n v="9"/>
    <x v="0"/>
    <x v="0"/>
    <x v="0"/>
    <x v="2"/>
    <x v="1"/>
    <x v="0"/>
    <x v="0"/>
    <x v="1"/>
    <x v="2"/>
    <x v="1"/>
    <x v="0"/>
    <x v="1"/>
    <x v="1"/>
    <x v="2"/>
    <x v="4"/>
    <x v="1"/>
    <x v="0"/>
    <x v="1"/>
    <x v="2"/>
    <x v="1"/>
    <x v="0"/>
    <x v="0"/>
    <x v="0"/>
  </r>
  <r>
    <n v="10"/>
    <x v="0"/>
    <x v="0"/>
    <x v="0"/>
    <x v="2"/>
    <x v="1"/>
    <x v="0"/>
    <x v="2"/>
    <x v="1"/>
    <x v="2"/>
    <x v="0"/>
    <x v="2"/>
    <x v="0"/>
    <x v="1"/>
    <x v="2"/>
    <x v="3"/>
    <x v="1"/>
    <x v="0"/>
    <x v="0"/>
    <x v="2"/>
    <x v="0"/>
    <x v="0"/>
    <x v="1"/>
    <x v="0"/>
  </r>
  <r>
    <n v="11"/>
    <x v="0"/>
    <x v="0"/>
    <x v="0"/>
    <x v="1"/>
    <x v="0"/>
    <x v="0"/>
    <x v="0"/>
    <x v="1"/>
    <x v="1"/>
    <x v="1"/>
    <x v="0"/>
    <x v="1"/>
    <x v="1"/>
    <x v="2"/>
    <x v="1"/>
    <x v="2"/>
    <x v="0"/>
    <x v="0"/>
    <x v="0"/>
    <x v="1"/>
    <x v="1"/>
    <x v="1"/>
    <x v="0"/>
  </r>
  <r>
    <n v="12"/>
    <x v="0"/>
    <x v="0"/>
    <x v="0"/>
    <x v="1"/>
    <x v="1"/>
    <x v="0"/>
    <x v="0"/>
    <x v="1"/>
    <x v="2"/>
    <x v="1"/>
    <x v="0"/>
    <x v="0"/>
    <x v="1"/>
    <x v="2"/>
    <x v="3"/>
    <x v="2"/>
    <x v="0"/>
    <x v="2"/>
    <x v="1"/>
    <x v="1"/>
    <x v="0"/>
    <x v="1"/>
    <x v="0"/>
  </r>
  <r>
    <n v="13"/>
    <x v="0"/>
    <x v="0"/>
    <x v="0"/>
    <x v="1"/>
    <x v="0"/>
    <x v="0"/>
    <x v="0"/>
    <x v="1"/>
    <x v="3"/>
    <x v="1"/>
    <x v="0"/>
    <x v="0"/>
    <x v="0"/>
    <x v="0"/>
    <x v="3"/>
    <x v="1"/>
    <x v="0"/>
    <x v="3"/>
    <x v="1"/>
    <x v="0"/>
    <x v="0"/>
    <x v="0"/>
    <x v="1"/>
  </r>
  <r>
    <n v="14"/>
    <x v="0"/>
    <x v="0"/>
    <x v="0"/>
    <x v="2"/>
    <x v="1"/>
    <x v="0"/>
    <x v="0"/>
    <x v="1"/>
    <x v="3"/>
    <x v="1"/>
    <x v="0"/>
    <x v="0"/>
    <x v="1"/>
    <x v="2"/>
    <x v="2"/>
    <x v="0"/>
    <x v="0"/>
    <x v="1"/>
    <x v="1"/>
    <x v="1"/>
    <x v="0"/>
    <x v="0"/>
    <x v="1"/>
  </r>
  <r>
    <n v="15"/>
    <x v="1"/>
    <x v="0"/>
    <x v="0"/>
    <x v="2"/>
    <x v="0"/>
    <x v="0"/>
    <x v="0"/>
    <x v="1"/>
    <x v="3"/>
    <x v="1"/>
    <x v="0"/>
    <x v="0"/>
    <x v="1"/>
    <x v="2"/>
    <x v="3"/>
    <x v="1"/>
    <x v="0"/>
    <x v="1"/>
    <x v="1"/>
    <x v="1"/>
    <x v="0"/>
    <x v="0"/>
    <x v="1"/>
  </r>
  <r>
    <n v="16"/>
    <x v="0"/>
    <x v="0"/>
    <x v="0"/>
    <x v="1"/>
    <x v="0"/>
    <x v="0"/>
    <x v="0"/>
    <x v="1"/>
    <x v="0"/>
    <x v="1"/>
    <x v="0"/>
    <x v="1"/>
    <x v="1"/>
    <x v="2"/>
    <x v="2"/>
    <x v="1"/>
    <x v="0"/>
    <x v="1"/>
    <x v="1"/>
    <x v="1"/>
    <x v="0"/>
    <x v="0"/>
    <x v="1"/>
  </r>
  <r>
    <n v="17"/>
    <x v="1"/>
    <x v="0"/>
    <x v="0"/>
    <x v="2"/>
    <x v="0"/>
    <x v="0"/>
    <x v="1"/>
    <x v="1"/>
    <x v="3"/>
    <x v="0"/>
    <x v="2"/>
    <x v="2"/>
    <x v="1"/>
    <x v="2"/>
    <x v="2"/>
    <x v="0"/>
    <x v="0"/>
    <x v="1"/>
    <x v="0"/>
    <x v="2"/>
    <x v="0"/>
    <x v="0"/>
    <x v="1"/>
  </r>
  <r>
    <n v="18"/>
    <x v="0"/>
    <x v="0"/>
    <x v="0"/>
    <x v="2"/>
    <x v="1"/>
    <x v="0"/>
    <x v="0"/>
    <x v="1"/>
    <x v="2"/>
    <x v="0"/>
    <x v="2"/>
    <x v="0"/>
    <x v="1"/>
    <x v="2"/>
    <x v="2"/>
    <x v="1"/>
    <x v="0"/>
    <x v="2"/>
    <x v="1"/>
    <x v="2"/>
    <x v="0"/>
    <x v="0"/>
    <x v="1"/>
  </r>
  <r>
    <n v="19"/>
    <x v="1"/>
    <x v="0"/>
    <x v="0"/>
    <x v="2"/>
    <x v="0"/>
    <x v="0"/>
    <x v="0"/>
    <x v="1"/>
    <x v="1"/>
    <x v="1"/>
    <x v="0"/>
    <x v="1"/>
    <x v="1"/>
    <x v="2"/>
    <x v="0"/>
    <x v="1"/>
    <x v="0"/>
    <x v="3"/>
    <x v="1"/>
    <x v="2"/>
    <x v="0"/>
    <x v="0"/>
    <x v="1"/>
  </r>
  <r>
    <n v="20"/>
    <x v="1"/>
    <x v="1"/>
    <x v="0"/>
    <x v="2"/>
    <x v="1"/>
    <x v="0"/>
    <x v="0"/>
    <x v="1"/>
    <x v="2"/>
    <x v="1"/>
    <x v="0"/>
    <x v="1"/>
    <x v="1"/>
    <x v="1"/>
    <x v="3"/>
    <x v="0"/>
    <x v="0"/>
    <x v="0"/>
    <x v="2"/>
    <x v="2"/>
    <x v="0"/>
    <x v="0"/>
    <x v="1"/>
  </r>
  <r>
    <n v="21"/>
    <x v="1"/>
    <x v="0"/>
    <x v="0"/>
    <x v="1"/>
    <x v="0"/>
    <x v="0"/>
    <x v="0"/>
    <x v="1"/>
    <x v="2"/>
    <x v="1"/>
    <x v="0"/>
    <x v="1"/>
    <x v="1"/>
    <x v="1"/>
    <x v="2"/>
    <x v="2"/>
    <x v="0"/>
    <x v="1"/>
    <x v="0"/>
    <x v="0"/>
    <x v="0"/>
    <x v="0"/>
    <x v="1"/>
  </r>
  <r>
    <n v="22"/>
    <x v="0"/>
    <x v="0"/>
    <x v="0"/>
    <x v="3"/>
    <x v="1"/>
    <x v="0"/>
    <x v="0"/>
    <x v="1"/>
    <x v="2"/>
    <x v="1"/>
    <x v="0"/>
    <x v="1"/>
    <x v="1"/>
    <x v="2"/>
    <x v="3"/>
    <x v="1"/>
    <x v="0"/>
    <x v="0"/>
    <x v="1"/>
    <x v="2"/>
    <x v="0"/>
    <x v="1"/>
    <x v="1"/>
  </r>
  <r>
    <n v="23"/>
    <x v="1"/>
    <x v="0"/>
    <x v="0"/>
    <x v="1"/>
    <x v="1"/>
    <x v="0"/>
    <x v="0"/>
    <x v="1"/>
    <x v="1"/>
    <x v="2"/>
    <x v="0"/>
    <x v="0"/>
    <x v="1"/>
    <x v="1"/>
    <x v="2"/>
    <x v="0"/>
    <x v="0"/>
    <x v="3"/>
    <x v="0"/>
    <x v="1"/>
    <x v="0"/>
    <x v="1"/>
    <x v="1"/>
  </r>
  <r>
    <n v="24"/>
    <x v="0"/>
    <x v="0"/>
    <x v="0"/>
    <x v="1"/>
    <x v="0"/>
    <x v="0"/>
    <x v="0"/>
    <x v="1"/>
    <x v="1"/>
    <x v="1"/>
    <x v="1"/>
    <x v="1"/>
    <x v="1"/>
    <x v="2"/>
    <x v="2"/>
    <x v="2"/>
    <x v="2"/>
    <x v="0"/>
    <x v="1"/>
    <x v="1"/>
    <x v="0"/>
    <x v="1"/>
    <x v="1"/>
  </r>
  <r>
    <n v="25"/>
    <x v="0"/>
    <x v="0"/>
    <x v="0"/>
    <x v="1"/>
    <x v="0"/>
    <x v="0"/>
    <x v="0"/>
    <x v="1"/>
    <x v="2"/>
    <x v="1"/>
    <x v="0"/>
    <x v="3"/>
    <x v="1"/>
    <x v="1"/>
    <x v="0"/>
    <x v="1"/>
    <x v="0"/>
    <x v="2"/>
    <x v="1"/>
    <x v="1"/>
    <x v="0"/>
    <x v="1"/>
    <x v="1"/>
  </r>
  <r>
    <n v="26"/>
    <x v="0"/>
    <x v="2"/>
    <x v="1"/>
    <x v="2"/>
    <x v="1"/>
    <x v="2"/>
    <x v="0"/>
    <x v="1"/>
    <x v="3"/>
    <x v="0"/>
    <x v="0"/>
    <x v="1"/>
    <x v="1"/>
    <x v="2"/>
    <x v="3"/>
    <x v="0"/>
    <x v="2"/>
    <x v="1"/>
    <x v="0"/>
    <x v="0"/>
    <x v="0"/>
    <x v="1"/>
    <x v="2"/>
  </r>
  <r>
    <n v="27"/>
    <x v="1"/>
    <x v="1"/>
    <x v="1"/>
    <x v="2"/>
    <x v="0"/>
    <x v="3"/>
    <x v="3"/>
    <x v="0"/>
    <x v="3"/>
    <x v="1"/>
    <x v="1"/>
    <x v="0"/>
    <x v="1"/>
    <x v="1"/>
    <x v="4"/>
    <x v="0"/>
    <x v="2"/>
    <x v="4"/>
    <x v="1"/>
    <x v="0"/>
    <x v="0"/>
    <x v="1"/>
    <x v="2"/>
  </r>
  <r>
    <n v="28"/>
    <x v="0"/>
    <x v="1"/>
    <x v="1"/>
    <x v="4"/>
    <x v="2"/>
    <x v="3"/>
    <x v="0"/>
    <x v="1"/>
    <x v="0"/>
    <x v="1"/>
    <x v="0"/>
    <x v="0"/>
    <x v="1"/>
    <x v="2"/>
    <x v="4"/>
    <x v="0"/>
    <x v="2"/>
    <x v="0"/>
    <x v="0"/>
    <x v="1"/>
    <x v="0"/>
    <x v="1"/>
    <x v="2"/>
  </r>
  <r>
    <n v="29"/>
    <x v="1"/>
    <x v="1"/>
    <x v="0"/>
    <x v="1"/>
    <x v="0"/>
    <x v="0"/>
    <x v="0"/>
    <x v="1"/>
    <x v="2"/>
    <x v="1"/>
    <x v="0"/>
    <x v="1"/>
    <x v="1"/>
    <x v="2"/>
    <x v="2"/>
    <x v="1"/>
    <x v="0"/>
    <x v="0"/>
    <x v="0"/>
    <x v="0"/>
    <x v="0"/>
    <x v="0"/>
    <x v="3"/>
  </r>
  <r>
    <n v="30"/>
    <x v="1"/>
    <x v="2"/>
    <x v="0"/>
    <x v="2"/>
    <x v="2"/>
    <x v="0"/>
    <x v="0"/>
    <x v="1"/>
    <x v="1"/>
    <x v="0"/>
    <x v="1"/>
    <x v="1"/>
    <x v="1"/>
    <x v="2"/>
    <x v="4"/>
    <x v="0"/>
    <x v="0"/>
    <x v="1"/>
    <x v="0"/>
    <x v="1"/>
    <x v="0"/>
    <x v="0"/>
    <x v="3"/>
  </r>
  <r>
    <n v="31"/>
    <x v="1"/>
    <x v="0"/>
    <x v="0"/>
    <x v="2"/>
    <x v="1"/>
    <x v="0"/>
    <x v="0"/>
    <x v="1"/>
    <x v="3"/>
    <x v="1"/>
    <x v="0"/>
    <x v="1"/>
    <x v="1"/>
    <x v="2"/>
    <x v="2"/>
    <x v="1"/>
    <x v="0"/>
    <x v="1"/>
    <x v="2"/>
    <x v="2"/>
    <x v="0"/>
    <x v="0"/>
    <x v="3"/>
  </r>
  <r>
    <n v="32"/>
    <x v="1"/>
    <x v="1"/>
    <x v="0"/>
    <x v="1"/>
    <x v="0"/>
    <x v="0"/>
    <x v="0"/>
    <x v="0"/>
    <x v="2"/>
    <x v="1"/>
    <x v="0"/>
    <x v="0"/>
    <x v="1"/>
    <x v="2"/>
    <x v="3"/>
    <x v="1"/>
    <x v="0"/>
    <x v="2"/>
    <x v="2"/>
    <x v="0"/>
    <x v="0"/>
    <x v="1"/>
    <x v="3"/>
  </r>
  <r>
    <n v="33"/>
    <x v="1"/>
    <x v="0"/>
    <x v="0"/>
    <x v="1"/>
    <x v="0"/>
    <x v="0"/>
    <x v="0"/>
    <x v="1"/>
    <x v="2"/>
    <x v="0"/>
    <x v="0"/>
    <x v="1"/>
    <x v="1"/>
    <x v="2"/>
    <x v="0"/>
    <x v="0"/>
    <x v="0"/>
    <x v="0"/>
    <x v="1"/>
    <x v="1"/>
    <x v="0"/>
    <x v="1"/>
    <x v="3"/>
  </r>
  <r>
    <n v="34"/>
    <x v="1"/>
    <x v="0"/>
    <x v="0"/>
    <x v="1"/>
    <x v="1"/>
    <x v="0"/>
    <x v="1"/>
    <x v="1"/>
    <x v="3"/>
    <x v="0"/>
    <x v="0"/>
    <x v="0"/>
    <x v="1"/>
    <x v="2"/>
    <x v="2"/>
    <x v="1"/>
    <x v="0"/>
    <x v="1"/>
    <x v="1"/>
    <x v="1"/>
    <x v="0"/>
    <x v="0"/>
    <x v="4"/>
  </r>
  <r>
    <n v="35"/>
    <x v="0"/>
    <x v="0"/>
    <x v="0"/>
    <x v="1"/>
    <x v="0"/>
    <x v="0"/>
    <x v="0"/>
    <x v="1"/>
    <x v="0"/>
    <x v="1"/>
    <x v="0"/>
    <x v="0"/>
    <x v="1"/>
    <x v="2"/>
    <x v="0"/>
    <x v="1"/>
    <x v="0"/>
    <x v="1"/>
    <x v="0"/>
    <x v="2"/>
    <x v="0"/>
    <x v="0"/>
    <x v="4"/>
  </r>
  <r>
    <n v="36"/>
    <x v="1"/>
    <x v="0"/>
    <x v="0"/>
    <x v="1"/>
    <x v="0"/>
    <x v="0"/>
    <x v="0"/>
    <x v="1"/>
    <x v="3"/>
    <x v="1"/>
    <x v="0"/>
    <x v="0"/>
    <x v="0"/>
    <x v="0"/>
    <x v="0"/>
    <x v="1"/>
    <x v="0"/>
    <x v="4"/>
    <x v="2"/>
    <x v="2"/>
    <x v="0"/>
    <x v="0"/>
    <x v="4"/>
  </r>
  <r>
    <n v="37"/>
    <x v="0"/>
    <x v="0"/>
    <x v="0"/>
    <x v="2"/>
    <x v="0"/>
    <x v="0"/>
    <x v="0"/>
    <x v="1"/>
    <x v="0"/>
    <x v="0"/>
    <x v="0"/>
    <x v="1"/>
    <x v="1"/>
    <x v="2"/>
    <x v="3"/>
    <x v="2"/>
    <x v="0"/>
    <x v="3"/>
    <x v="1"/>
    <x v="1"/>
    <x v="0"/>
    <x v="1"/>
    <x v="4"/>
  </r>
  <r>
    <n v="38"/>
    <x v="0"/>
    <x v="1"/>
    <x v="0"/>
    <x v="1"/>
    <x v="0"/>
    <x v="1"/>
    <x v="2"/>
    <x v="0"/>
    <x v="2"/>
    <x v="0"/>
    <x v="2"/>
    <x v="0"/>
    <x v="1"/>
    <x v="1"/>
    <x v="0"/>
    <x v="1"/>
    <x v="0"/>
    <x v="0"/>
    <x v="1"/>
    <x v="1"/>
    <x v="0"/>
    <x v="0"/>
    <x v="5"/>
  </r>
  <r>
    <n v="39"/>
    <x v="1"/>
    <x v="1"/>
    <x v="0"/>
    <x v="2"/>
    <x v="1"/>
    <x v="1"/>
    <x v="0"/>
    <x v="1"/>
    <x v="3"/>
    <x v="0"/>
    <x v="0"/>
    <x v="1"/>
    <x v="1"/>
    <x v="1"/>
    <x v="3"/>
    <x v="1"/>
    <x v="0"/>
    <x v="1"/>
    <x v="1"/>
    <x v="0"/>
    <x v="0"/>
    <x v="1"/>
    <x v="5"/>
  </r>
  <r>
    <n v="40"/>
    <x v="0"/>
    <x v="0"/>
    <x v="0"/>
    <x v="3"/>
    <x v="1"/>
    <x v="4"/>
    <x v="0"/>
    <x v="1"/>
    <x v="3"/>
    <x v="0"/>
    <x v="0"/>
    <x v="1"/>
    <x v="1"/>
    <x v="2"/>
    <x v="3"/>
    <x v="0"/>
    <x v="0"/>
    <x v="1"/>
    <x v="0"/>
    <x v="1"/>
    <x v="0"/>
    <x v="1"/>
    <x v="5"/>
  </r>
  <r>
    <n v="41"/>
    <x v="1"/>
    <x v="0"/>
    <x v="0"/>
    <x v="2"/>
    <x v="1"/>
    <x v="0"/>
    <x v="0"/>
    <x v="1"/>
    <x v="2"/>
    <x v="1"/>
    <x v="0"/>
    <x v="1"/>
    <x v="1"/>
    <x v="2"/>
    <x v="0"/>
    <x v="0"/>
    <x v="0"/>
    <x v="0"/>
    <x v="0"/>
    <x v="1"/>
    <x v="0"/>
    <x v="1"/>
    <x v="5"/>
  </r>
</pivotCacheRecords>
</file>

<file path=xl/pivotCache/pivotCacheRecords2.xml><?xml version="1.0" encoding="utf-8"?>
<pivotCacheRecords xmlns="http://schemas.openxmlformats.org/spreadsheetml/2006/main" xmlns:r="http://schemas.openxmlformats.org/officeDocument/2006/relationships" count="41">
  <r>
    <n v="1"/>
    <s v="Masculino"/>
    <s v="Mas de 40 años"/>
    <s v="Colombiano(a)"/>
    <s v="Ninguno"/>
    <s v="Estrato 1  (Bajo-Bajo)"/>
    <s v="mas de 96 meses"/>
    <s v="Comercio al por menor en puestos de venta móviles"/>
    <s v="Variable"/>
    <s v="mas de 5 personas"/>
    <s v="De 21 a 40 mil"/>
    <s v="Distribuidores legalmente constituidos"/>
    <s v="Local"/>
    <s v="Ha disminuido"/>
    <e v="#N/A"/>
    <s v="Competencia desleal"/>
    <s v="Les colabora"/>
    <s v="Subsidiada"/>
    <s v="Ganancias de la misma actividad comercial"/>
    <s v="Regular"/>
    <s v="No sabe/ No responde"/>
    <x v="0"/>
    <s v="No"/>
    <s v="Necesidades básicas insatisfechas"/>
  </r>
  <r>
    <n v="2"/>
    <s v="Femenino"/>
    <s v="Mas de 40 años"/>
    <s v="Colombiano(a)"/>
    <s v="Primaria "/>
    <s v="Estrato 2 (Bajo)"/>
    <s v="49- 96 meses"/>
    <s v="Comercio al por menor en puestos de venta móviles"/>
    <s v="Permanente "/>
    <s v="0-1 personas"/>
    <s v="De 21 a 40 mil"/>
    <s v="Distribuidores legalmente constituidos"/>
    <s v="Nacional "/>
    <s v="Ha aumentado"/>
    <s v="Situación económica de las familias en la ciudad"/>
    <s v="Competencia desleal"/>
    <s v="Le ha afectado"/>
    <s v="Subsidiada"/>
    <s v="Prestamos particulares"/>
    <s v="Mala"/>
    <s v="No sabe/ No responde"/>
    <x v="0"/>
    <s v="No"/>
    <s v="Necesidades básicas insatisfechas"/>
  </r>
  <r>
    <n v="3"/>
    <s v="Masculino"/>
    <s v="Mas de 40 años"/>
    <s v="Colombiano(a)"/>
    <s v="Primaria "/>
    <s v="Estrato 1  (Bajo-Bajo)"/>
    <s v="mas de 96 meses"/>
    <s v="Actividades de restaurantes, cafeterías y servicio móvil de comidas"/>
    <s v="Permanente "/>
    <s v="mas de 5 personas"/>
    <s v="De 10 a 20 mil"/>
    <s v="Distribuidores legalmente constituidos"/>
    <s v="Nacional "/>
    <s v="Ha aumentado"/>
    <s v="La llegada masiva de venezolanos a la ciudad"/>
    <s v="Desarrollo social"/>
    <s v="Le ha afectado"/>
    <s v="Subsidiada"/>
    <s v="Prestamos particulares"/>
    <s v="Regular"/>
    <s v="Si"/>
    <x v="0"/>
    <s v="No"/>
    <s v="Necesidades básicas insatisfechas"/>
  </r>
  <r>
    <n v="4"/>
    <s v="Femenino"/>
    <s v="Mas de 40 años"/>
    <s v="Colombiano(a)"/>
    <s v="Primaria "/>
    <s v="Estrato 2 (Bajo)"/>
    <s v="mas de 96 meses"/>
    <s v="Comercio al por menor en puestos de venta móviles"/>
    <s v="Permanente "/>
    <s v="2-3personas"/>
    <s v="De 10 a 20 mil"/>
    <s v="Distribuidores legalmente constituidos"/>
    <s v="Local"/>
    <s v="Ha aumentado"/>
    <s v="Situación económica de las familias en la ciudad"/>
    <s v="Competencia desleal"/>
    <s v="Les colabora"/>
    <s v="Contributivo"/>
    <s v="Otros medios"/>
    <s v="Regular"/>
    <s v="Si"/>
    <x v="0"/>
    <s v="No"/>
    <s v="Necesidades básicas insatisfechas"/>
  </r>
  <r>
    <n v="5"/>
    <s v="Femenino"/>
    <s v="Mas de 40 años"/>
    <s v="Colombiano(a)"/>
    <s v="Secundaria"/>
    <s v="Estrato 1  (Bajo-Bajo)"/>
    <s v="mas de 96 meses"/>
    <s v="Comercio al por menor en puestos de venta móviles"/>
    <s v="Permanente "/>
    <s v="4-5 personas"/>
    <s v="De 10 a 20 mil"/>
    <s v="Distribuidores legalmente constituidos"/>
    <s v="Local"/>
    <s v="Ha aumentado"/>
    <s v="La llegada masiva de venezolanos a la ciudad"/>
    <s v="Caos en el espacio público"/>
    <s v="Les colabora"/>
    <s v="Subsidiada"/>
    <s v="Prestamos particulares"/>
    <s v="Mala"/>
    <s v="Si"/>
    <x v="0"/>
    <s v="No"/>
    <s v="Necesidades básicas insatisfechas"/>
  </r>
  <r>
    <n v="6"/>
    <s v="Femenino"/>
    <s v="Mas de 40 años"/>
    <s v="Colombiano(a)"/>
    <s v="Ninguno"/>
    <s v="Estrato 1  (Bajo-Bajo)"/>
    <s v="mas de 96 meses"/>
    <s v="Comercio al por menor en puestos de venta móviles"/>
    <s v="Permanente "/>
    <s v="2-3personas"/>
    <s v="De 10 a 20 mil"/>
    <s v="Los manufactura"/>
    <s v="Local"/>
    <s v="Ha aumentado"/>
    <s v="La llegada masiva de venezolanos a la ciudad"/>
    <s v="Competencia desleal"/>
    <s v="Le ha afectado"/>
    <s v="Subsidiada"/>
    <s v="Prestamos particulares"/>
    <s v="Mala"/>
    <s v="Si"/>
    <x v="0"/>
    <s v="No"/>
    <s v="Necesidades básicas insatisfechas"/>
  </r>
  <r>
    <n v="7"/>
    <s v="Femenino"/>
    <s v="Mas de 40 años"/>
    <s v="Colombiano(a)"/>
    <s v="Ninguno"/>
    <s v="Estrato 1  (Bajo-Bajo)"/>
    <s v="mas de 96 meses"/>
    <s v="Comercio al por menor en puestos de venta móviles"/>
    <s v="Permanente "/>
    <s v="0-1 personas"/>
    <s v="De 10 a 20 mil"/>
    <s v="Distribuidores legalmente constituidos"/>
    <s v="Local"/>
    <s v="Ha aumentado"/>
    <s v="La llegada masiva de venezolanos a la ciudad"/>
    <s v="Más informalidad"/>
    <s v="Les colabora"/>
    <s v="Subsidiada"/>
    <s v="Prestamos particulares"/>
    <s v="Muy mala"/>
    <s v="Si"/>
    <x v="0"/>
    <s v="No"/>
    <s v="Necesidades básicas insatisfechas"/>
  </r>
  <r>
    <n v="8"/>
    <s v="Femenino"/>
    <s v="Mas de 40 años"/>
    <s v="Colombiano(a)"/>
    <s v="Primaria "/>
    <s v="Estrato 1  (Bajo-Bajo)"/>
    <s v="mas de 96 meses"/>
    <s v="Comercio al por menor en puestos de venta móviles"/>
    <s v="Permanente "/>
    <s v="2-3personas"/>
    <s v="De 10 a 20 mil"/>
    <s v="Distribuidores legalmente constituidos"/>
    <s v="Nacional "/>
    <s v="Ha aumentado"/>
    <s v="La llegada masiva de venezolanos a la ciudad"/>
    <s v="Caos en el espacio público"/>
    <s v="Le ha afectado"/>
    <s v="Subsidiada"/>
    <s v="Prestamos particulares"/>
    <s v="Muy mala"/>
    <s v="Si"/>
    <x v="0"/>
    <s v="No"/>
    <s v="Necesidades básicas insatisfechas"/>
  </r>
  <r>
    <n v="9"/>
    <s v="Masculino"/>
    <s v="Mas de 40 años"/>
    <s v="Colombiano(a)"/>
    <s v="Secundaria"/>
    <s v="Estrato 2 (Bajo)"/>
    <s v="mas de 96 meses"/>
    <s v="Comercio al por menor en puestos de venta móviles"/>
    <s v="Permanente "/>
    <s v="2-3personas"/>
    <s v="De 10 a 20 mil"/>
    <s v="Distribuidores legalmente constituidos"/>
    <s v="Nacional "/>
    <s v="Ha aumentado"/>
    <s v="La llegada masiva de venezolanos a la ciudad"/>
    <s v="Crecimiento económico"/>
    <s v="Le ha afectado"/>
    <s v="Subsidiada"/>
    <s v="Prestamos particulares"/>
    <s v="Muy mala"/>
    <s v="Si"/>
    <x v="0"/>
    <s v="No"/>
    <s v="Necesidades básicas insatisfechas"/>
  </r>
  <r>
    <n v="10"/>
    <s v="Masculino"/>
    <s v="Mas de 40 años"/>
    <s v="Colombiano(a)"/>
    <s v="Secundaria"/>
    <s v="Estrato 2 (Bajo)"/>
    <s v="mas de 96 meses"/>
    <s v="Actividades de grabación de sonido y edición musical"/>
    <s v="Permanente "/>
    <s v="2-3personas"/>
    <s v="De 21 a 40 mil"/>
    <s v="Distribuidores no legales"/>
    <s v="Local"/>
    <s v="Ha aumentado"/>
    <s v="La llegada masiva de venezolanos a la ciudad"/>
    <s v="Más informalidad"/>
    <s v="Le ha afectado"/>
    <s v="Subsidiada"/>
    <s v="Ganancias de la misma actividad comercial"/>
    <s v="Muy mala"/>
    <s v="No sabe/ No responde"/>
    <x v="0"/>
    <s v="Si"/>
    <s v="Necesidades básicas insatisfechas"/>
  </r>
  <r>
    <n v="11"/>
    <s v="Masculino"/>
    <s v="Mas de 40 años"/>
    <s v="Colombiano(a)"/>
    <s v="Primaria "/>
    <s v="Estrato 1  (Bajo-Bajo)"/>
    <s v="mas de 96 meses"/>
    <s v="Comercio al por menor en puestos de venta móviles"/>
    <s v="Permanente "/>
    <s v="0-1 personas"/>
    <s v="De 10 a 20 mil"/>
    <s v="Distribuidores legalmente constituidos"/>
    <s v="Nacional "/>
    <s v="Ha aumentado"/>
    <s v="La llegada masiva de venezolanos a la ciudad"/>
    <s v="Desarrollo social"/>
    <s v="Le es indiferente"/>
    <s v="Subsidiada"/>
    <s v="Ganancias de la misma actividad comercial"/>
    <s v="Regular"/>
    <s v="Si"/>
    <x v="0"/>
    <s v="Si"/>
    <s v="Necesidades básicas insatisfechas"/>
  </r>
  <r>
    <n v="12"/>
    <s v="Masculino"/>
    <s v="Mas de 40 años"/>
    <s v="Colombiano(a)"/>
    <s v="Primaria "/>
    <s v="Estrato 2 (Bajo)"/>
    <s v="mas de 96 meses"/>
    <s v="Comercio al por menor en puestos de venta móviles"/>
    <s v="Permanente "/>
    <s v="2-3personas"/>
    <s v="De 10 a 20 mil"/>
    <s v="Distribuidores legalmente constituidos"/>
    <s v="Local"/>
    <s v="Ha aumentado"/>
    <s v="La llegada masiva de venezolanos a la ciudad"/>
    <s v="Más informalidad"/>
    <s v="Le es indiferente"/>
    <s v="Subsidiada"/>
    <s v="Otros medios"/>
    <s v="Mala"/>
    <s v="Si"/>
    <x v="0"/>
    <s v="Si"/>
    <s v="Necesidades básicas insatisfechas"/>
  </r>
  <r>
    <n v="13"/>
    <s v="Masculino"/>
    <s v="Mas de 40 años"/>
    <s v="Colombiano(a)"/>
    <s v="Primaria "/>
    <s v="Estrato 1  (Bajo-Bajo)"/>
    <s v="mas de 96 meses"/>
    <s v="Comercio al por menor en puestos de venta móviles"/>
    <s v="Permanente "/>
    <s v="4-5 personas"/>
    <s v="De 10 a 20 mil"/>
    <s v="Distribuidores legalmente constituidos"/>
    <s v="Local"/>
    <s v="Ha disminuido"/>
    <e v="#N/A"/>
    <s v="Más informalidad"/>
    <s v="Le ha afectado"/>
    <s v="Subsidiada"/>
    <s v="Prestamos entidades financieras"/>
    <s v="Mala"/>
    <s v="No sabe/ No responde"/>
    <x v="0"/>
    <s v="No"/>
    <s v="Falta de oportunidades en el lugar donde vivía"/>
  </r>
  <r>
    <n v="14"/>
    <s v="Masculino"/>
    <s v="Mas de 40 años"/>
    <s v="Colombiano(a)"/>
    <s v="Secundaria"/>
    <s v="Estrato 2 (Bajo)"/>
    <s v="mas de 96 meses"/>
    <s v="Comercio al por menor en puestos de venta móviles"/>
    <s v="Permanente "/>
    <s v="4-5 personas"/>
    <s v="De 10 a 20 mil"/>
    <s v="Distribuidores legalmente constituidos"/>
    <s v="Local"/>
    <s v="Ha aumentado"/>
    <s v="La llegada masiva de venezolanos a la ciudad"/>
    <s v="Caos en el espacio público"/>
    <s v="Les colabora"/>
    <s v="Subsidiada"/>
    <s v="Prestamos particulares"/>
    <s v="Mala"/>
    <s v="Si"/>
    <x v="0"/>
    <s v="No"/>
    <s v="Falta de oportunidades en el lugar donde vivía"/>
  </r>
  <r>
    <n v="15"/>
    <s v="Femenino"/>
    <s v="Mas de 40 años"/>
    <s v="Colombiano(a)"/>
    <s v="Secundaria"/>
    <s v="Estrato 1  (Bajo-Bajo)"/>
    <s v="mas de 96 meses"/>
    <s v="Comercio al por menor en puestos de venta móviles"/>
    <s v="Permanente "/>
    <s v="4-5 personas"/>
    <s v="De 10 a 20 mil"/>
    <s v="Distribuidores legalmente constituidos"/>
    <s v="Local"/>
    <s v="Ha aumentado"/>
    <s v="La llegada masiva de venezolanos a la ciudad"/>
    <s v="Más informalidad"/>
    <s v="Le ha afectado"/>
    <s v="Subsidiada"/>
    <s v="Prestamos particulares"/>
    <s v="Mala"/>
    <s v="Si"/>
    <x v="0"/>
    <s v="No"/>
    <s v="Falta de oportunidades en el lugar donde vivía"/>
  </r>
  <r>
    <n v="16"/>
    <s v="Masculino"/>
    <s v="Mas de 40 años"/>
    <s v="Colombiano(a)"/>
    <s v="Primaria "/>
    <s v="Estrato 1  (Bajo-Bajo)"/>
    <s v="mas de 96 meses"/>
    <s v="Comercio al por menor en puestos de venta móviles"/>
    <s v="Permanente "/>
    <s v="mas de 5 personas"/>
    <s v="De 10 a 20 mil"/>
    <s v="Distribuidores legalmente constituidos"/>
    <s v="Nacional "/>
    <s v="Ha aumentado"/>
    <s v="La llegada masiva de venezolanos a la ciudad"/>
    <s v="Caos en el espacio público"/>
    <s v="Le ha afectado"/>
    <s v="Subsidiada"/>
    <s v="Prestamos particulares"/>
    <s v="Mala"/>
    <s v="Si"/>
    <x v="0"/>
    <s v="No"/>
    <s v="Falta de oportunidades en el lugar donde vivía"/>
  </r>
  <r>
    <n v="17"/>
    <s v="Femenino"/>
    <s v="Mas de 40 años"/>
    <s v="Colombiano(a)"/>
    <s v="Secundaria"/>
    <s v="Estrato 1  (Bajo-Bajo)"/>
    <s v="mas de 96 meses"/>
    <s v="Actividades de restaurantes, cafeterías y servicio móvil de comidas"/>
    <s v="Permanente "/>
    <s v="4-5 personas"/>
    <s v="De 21 a 40 mil"/>
    <s v="Distribuidores no legales"/>
    <s v="Extranjero"/>
    <s v="Ha aumentado"/>
    <s v="La llegada masiva de venezolanos a la ciudad"/>
    <s v="Caos en el espacio público"/>
    <s v="Les colabora"/>
    <s v="Subsidiada"/>
    <s v="Prestamos particulares"/>
    <s v="Regular"/>
    <s v="No "/>
    <x v="0"/>
    <s v="No"/>
    <s v="Falta de oportunidades en el lugar donde vivía"/>
  </r>
  <r>
    <n v="18"/>
    <s v="Masculino"/>
    <s v="Mas de 40 años"/>
    <s v="Colombiano(a)"/>
    <s v="Secundaria"/>
    <s v="Estrato 2 (Bajo)"/>
    <s v="mas de 96 meses"/>
    <s v="Comercio al por menor en puestos de venta móviles"/>
    <s v="Permanente "/>
    <s v="2-3personas"/>
    <s v="De 21 a 40 mil"/>
    <s v="Distribuidores no legales"/>
    <s v="Local"/>
    <s v="Ha aumentado"/>
    <s v="La llegada masiva de venezolanos a la ciudad"/>
    <s v="Caos en el espacio público"/>
    <s v="Le ha afectado"/>
    <s v="Subsidiada"/>
    <s v="Otros medios"/>
    <s v="Mala"/>
    <s v="No "/>
    <x v="0"/>
    <s v="No"/>
    <s v="Falta de oportunidades en el lugar donde vivía"/>
  </r>
  <r>
    <n v="19"/>
    <s v="Femenino"/>
    <s v="Mas de 40 años"/>
    <s v="Colombiano(a)"/>
    <s v="Secundaria"/>
    <s v="Estrato 1  (Bajo-Bajo)"/>
    <s v="mas de 96 meses"/>
    <s v="Comercio al por menor en puestos de venta móviles"/>
    <s v="Permanente "/>
    <s v="0-1 personas"/>
    <s v="De 10 a 20 mil"/>
    <s v="Distribuidores legalmente constituidos"/>
    <s v="Nacional "/>
    <s v="Ha aumentado"/>
    <s v="La llegada masiva de venezolanos a la ciudad"/>
    <s v="Competencia desleal"/>
    <s v="Le ha afectado"/>
    <s v="Subsidiada"/>
    <s v="Prestamos entidades financieras"/>
    <s v="Mala"/>
    <s v="No "/>
    <x v="0"/>
    <s v="No"/>
    <s v="Falta de oportunidades en el lugar donde vivía"/>
  </r>
  <r>
    <n v="20"/>
    <s v="Femenino"/>
    <s v="Entre 25 y 40 años"/>
    <s v="Colombiano(a)"/>
    <s v="Secundaria"/>
    <s v="Estrato 2 (Bajo)"/>
    <s v="mas de 96 meses"/>
    <s v="Comercio al por menor en puestos de venta móviles"/>
    <s v="Permanente "/>
    <s v="2-3personas"/>
    <s v="De 10 a 20 mil"/>
    <s v="Distribuidores legalmente constituidos"/>
    <s v="Nacional "/>
    <s v="Ha aumentado"/>
    <s v="Situación económica de las familias en la ciudad"/>
    <s v="Más informalidad"/>
    <s v="Les colabora"/>
    <s v="Subsidiada"/>
    <s v="Ganancias de la misma actividad comercial"/>
    <s v="Muy mala"/>
    <s v="No "/>
    <x v="0"/>
    <s v="No"/>
    <s v="Falta de oportunidades en el lugar donde vivía"/>
  </r>
  <r>
    <n v="21"/>
    <s v="Femenino"/>
    <s v="Mas de 40 años"/>
    <s v="Colombiano(a)"/>
    <s v="Primaria "/>
    <s v="Estrato 1  (Bajo-Bajo)"/>
    <s v="mas de 96 meses"/>
    <s v="Comercio al por menor en puestos de venta móviles"/>
    <s v="Permanente "/>
    <s v="2-3personas"/>
    <s v="De 10 a 20 mil"/>
    <s v="Distribuidores legalmente constituidos"/>
    <s v="Nacional "/>
    <s v="Ha aumentado"/>
    <s v="Situación económica de las familias en la ciudad"/>
    <s v="Caos en el espacio público"/>
    <s v="Le es indiferente"/>
    <s v="Subsidiada"/>
    <s v="Prestamos particulares"/>
    <s v="Regular"/>
    <s v="No sabe/ No responde"/>
    <x v="0"/>
    <s v="No"/>
    <s v="Falta de oportunidades en el lugar donde vivía"/>
  </r>
  <r>
    <n v="22"/>
    <s v="Masculino"/>
    <s v="Mas de 40 años"/>
    <s v="Colombiano(a)"/>
    <s v="Técnico/Tecnólogo"/>
    <s v="Estrato 2 (Bajo)"/>
    <s v="mas de 96 meses"/>
    <s v="Comercio al por menor en puestos de venta móviles"/>
    <s v="Permanente "/>
    <s v="2-3personas"/>
    <s v="De 10 a 20 mil"/>
    <s v="Distribuidores legalmente constituidos"/>
    <s v="Nacional "/>
    <s v="Ha aumentado"/>
    <s v="La llegada masiva de venezolanos a la ciudad"/>
    <s v="Más informalidad"/>
    <s v="Le ha afectado"/>
    <s v="Subsidiada"/>
    <s v="Ganancias de la misma actividad comercial"/>
    <s v="Mala"/>
    <s v="No "/>
    <x v="0"/>
    <s v="Si"/>
    <s v="Falta de oportunidades en el lugar donde vivía"/>
  </r>
  <r>
    <n v="23"/>
    <s v="Femenino"/>
    <s v="Mas de 40 años"/>
    <s v="Colombiano(a)"/>
    <s v="Primaria "/>
    <s v="Estrato 2 (Bajo)"/>
    <s v="mas de 96 meses"/>
    <s v="Comercio al por menor en puestos de venta móviles"/>
    <s v="Permanente "/>
    <s v="0-1 personas"/>
    <s v="De 41 a 60 mil"/>
    <s v="Distribuidores legalmente constituidos"/>
    <s v="Local"/>
    <s v="Ha aumentado"/>
    <s v="Situación económica de las familias en la ciudad"/>
    <s v="Caos en el espacio público"/>
    <s v="Les colabora"/>
    <s v="Subsidiada"/>
    <s v="Prestamos entidades financieras"/>
    <s v="Regular"/>
    <s v="Si"/>
    <x v="0"/>
    <s v="Si"/>
    <s v="Falta de oportunidades en el lugar donde vivía"/>
  </r>
  <r>
    <n v="24"/>
    <s v="Masculino"/>
    <s v="Mas de 40 años"/>
    <s v="Colombiano(a)"/>
    <s v="Primaria "/>
    <s v="Estrato 1  (Bajo-Bajo)"/>
    <s v="mas de 96 meses"/>
    <s v="Comercio al por menor en puestos de venta móviles"/>
    <s v="Permanente "/>
    <s v="0-1 personas"/>
    <s v="De 10 a 20 mil"/>
    <s v="Los manufactura"/>
    <s v="Nacional "/>
    <s v="Ha aumentado"/>
    <s v="La llegada masiva de venezolanos a la ciudad"/>
    <s v="Caos en el espacio público"/>
    <s v="Le es indiferente"/>
    <s v="No posee "/>
    <s v="Ganancias de la misma actividad comercial"/>
    <s v="Mala"/>
    <s v="Si"/>
    <x v="0"/>
    <s v="Si"/>
    <s v="Falta de oportunidades en el lugar donde vivía"/>
  </r>
  <r>
    <n v="25"/>
    <s v="Masculino"/>
    <s v="Mas de 40 años"/>
    <s v="Colombiano(a)"/>
    <s v="Primaria "/>
    <s v="Estrato 1  (Bajo-Bajo)"/>
    <s v="mas de 96 meses"/>
    <s v="Comercio al por menor en puestos de venta móviles"/>
    <s v="Permanente "/>
    <s v="2-3personas"/>
    <s v="De 10 a 20 mil"/>
    <s v="Distribuidores legalmente constituidos"/>
    <s v="No sabe / No responde"/>
    <s v="Ha aumentado"/>
    <s v="Situación económica de las familias en la ciudad"/>
    <s v="Competencia desleal"/>
    <s v="Le ha afectado"/>
    <s v="Subsidiada"/>
    <s v="Otros medios"/>
    <s v="Mala"/>
    <s v="Si"/>
    <x v="0"/>
    <s v="Si"/>
    <s v="Falta de oportunidades en el lugar donde vivía"/>
  </r>
  <r>
    <n v="26"/>
    <s v="Masculino"/>
    <s v="Entre 18 y 25 años"/>
    <s v="Venezolano(a)"/>
    <s v="Secundaria"/>
    <s v="Estrato 2 (Bajo)"/>
    <s v="13-24 meses"/>
    <s v="Comercio al por menor en puestos de venta móviles"/>
    <s v="Permanente "/>
    <s v="4-5 personas"/>
    <s v="De 21 a 40 mil"/>
    <s v="Distribuidores legalmente constituidos"/>
    <s v="Nacional "/>
    <s v="Ha aumentado"/>
    <s v="La llegada masiva de venezolanos a la ciudad"/>
    <s v="Más informalidad"/>
    <s v="Les colabora"/>
    <s v="No posee "/>
    <s v="Prestamos particulares"/>
    <s v="Regular"/>
    <s v="No sabe/ No responde"/>
    <x v="0"/>
    <s v="Si"/>
    <s v="Inmigración"/>
  </r>
  <r>
    <n v="27"/>
    <s v="Femenino"/>
    <s v="Entre 25 y 40 años"/>
    <s v="Venezolano(a)"/>
    <s v="Secundaria"/>
    <s v="Estrato 1  (Bajo-Bajo)"/>
    <s v="0-12 meses"/>
    <s v="Artes Plásticas y visuales"/>
    <s v="Variable"/>
    <s v="4-5 personas"/>
    <s v="De 10 a 20 mil"/>
    <s v="Los manufactura"/>
    <s v="Local"/>
    <s v="Ha aumentado"/>
    <s v="Situación económica de las familias en la ciudad"/>
    <s v="Crecimiento económico"/>
    <s v="Les colabora"/>
    <s v="No posee "/>
    <s v="Ahorros"/>
    <s v="Mala"/>
    <s v="No sabe/ No responde"/>
    <x v="0"/>
    <s v="Si"/>
    <s v="Inmigración"/>
  </r>
  <r>
    <n v="28"/>
    <s v="Masculino"/>
    <s v="Entre 25 y 40 años"/>
    <s v="Venezolano(a)"/>
    <s v="Universitario"/>
    <s v="Estrato 3 (Medio-bajo)"/>
    <s v="0-12 meses"/>
    <s v="Comercio al por menor en puestos de venta móviles"/>
    <s v="Permanente "/>
    <s v="mas de 5 personas"/>
    <s v="De 10 a 20 mil"/>
    <s v="Distribuidores legalmente constituidos"/>
    <s v="Local"/>
    <s v="Ha aumentado"/>
    <s v="La llegada masiva de venezolanos a la ciudad"/>
    <s v="Crecimiento económico"/>
    <s v="Les colabora"/>
    <s v="No posee "/>
    <s v="Ganancias de la misma actividad comercial"/>
    <s v="Regular"/>
    <s v="Si"/>
    <x v="0"/>
    <s v="Si"/>
    <s v="Inmigración"/>
  </r>
  <r>
    <n v="29"/>
    <s v="Femenino"/>
    <s v="Entre 25 y 40 años"/>
    <s v="Colombiano(a)"/>
    <s v="Primaria "/>
    <s v="Estrato 1  (Bajo-Bajo)"/>
    <s v="mas de 96 meses"/>
    <s v="Comercio al por menor en puestos de venta móviles"/>
    <s v="Permanente "/>
    <s v="2-3personas"/>
    <s v="De 10 a 20 mil"/>
    <s v="Distribuidores legalmente constituidos"/>
    <s v="Nacional "/>
    <s v="Ha aumentado"/>
    <s v="La llegada masiva de venezolanos a la ciudad"/>
    <s v="Caos en el espacio público"/>
    <s v="Le ha afectado"/>
    <s v="Subsidiada"/>
    <s v="Ganancias de la misma actividad comercial"/>
    <s v="Regular"/>
    <s v="No sabe/ No responde"/>
    <x v="0"/>
    <s v="No"/>
    <s v="Futuro para sus hijos"/>
  </r>
  <r>
    <n v="30"/>
    <s v="Femenino"/>
    <s v="Entre 18 y 25 años"/>
    <s v="Colombiano(a)"/>
    <s v="Secundaria"/>
    <s v="Estrato 3 (Medio-bajo)"/>
    <s v="mas de 96 meses"/>
    <s v="Comercio al por menor en puestos de venta móviles"/>
    <s v="Permanente "/>
    <s v="0-1 personas"/>
    <s v="De 21 a 40 mil"/>
    <s v="Los manufactura"/>
    <s v="Nacional "/>
    <s v="Ha aumentado"/>
    <s v="La llegada masiva de venezolanos a la ciudad"/>
    <s v="Crecimiento económico"/>
    <s v="Les colabora"/>
    <s v="Subsidiada"/>
    <s v="Prestamos particulares"/>
    <s v="Regular"/>
    <s v="Si"/>
    <x v="0"/>
    <s v="No"/>
    <s v="Futuro para sus hijos"/>
  </r>
  <r>
    <n v="31"/>
    <s v="Femenino"/>
    <s v="Mas de 40 años"/>
    <s v="Colombiano(a)"/>
    <s v="Secundaria"/>
    <s v="Estrato 2 (Bajo)"/>
    <s v="mas de 96 meses"/>
    <s v="Comercio al por menor en puestos de venta móviles"/>
    <s v="Permanente "/>
    <s v="4-5 personas"/>
    <s v="De 10 a 20 mil"/>
    <s v="Distribuidores legalmente constituidos"/>
    <s v="Nacional "/>
    <s v="Ha aumentado"/>
    <s v="La llegada masiva de venezolanos a la ciudad"/>
    <s v="Caos en el espacio público"/>
    <s v="Le ha afectado"/>
    <s v="Subsidiada"/>
    <s v="Prestamos particulares"/>
    <s v="Muy mala"/>
    <s v="No "/>
    <x v="0"/>
    <s v="No"/>
    <s v="Futuro para sus hijos"/>
  </r>
  <r>
    <n v="32"/>
    <s v="Femenino"/>
    <s v="Entre 25 y 40 años"/>
    <s v="Colombiano(a)"/>
    <s v="Primaria "/>
    <s v="Estrato 1  (Bajo-Bajo)"/>
    <s v="mas de 96 meses"/>
    <s v="Comercio al por menor en puestos de venta móviles"/>
    <s v="Variable"/>
    <s v="2-3personas"/>
    <s v="De 10 a 20 mil"/>
    <s v="Distribuidores legalmente constituidos"/>
    <s v="Local"/>
    <s v="Ha aumentado"/>
    <s v="La llegada masiva de venezolanos a la ciudad"/>
    <s v="Más informalidad"/>
    <s v="Le ha afectado"/>
    <s v="Subsidiada"/>
    <s v="Otros medios"/>
    <s v="Muy mala"/>
    <s v="No sabe/ No responde"/>
    <x v="0"/>
    <s v="Si"/>
    <s v="Futuro para sus hijos"/>
  </r>
  <r>
    <n v="33"/>
    <s v="Femenino"/>
    <s v="Mas de 40 años"/>
    <s v="Colombiano(a)"/>
    <s v="Primaria "/>
    <s v="Estrato 1  (Bajo-Bajo)"/>
    <s v="mas de 96 meses"/>
    <s v="Comercio al por menor en puestos de venta móviles"/>
    <s v="Permanente "/>
    <s v="2-3personas"/>
    <s v="De 21 a 40 mil"/>
    <s v="Distribuidores legalmente constituidos"/>
    <s v="Nacional "/>
    <s v="Ha aumentado"/>
    <s v="La llegada masiva de venezolanos a la ciudad"/>
    <s v="Competencia desleal"/>
    <s v="Les colabora"/>
    <s v="Subsidiada"/>
    <s v="Ganancias de la misma actividad comercial"/>
    <s v="Mala"/>
    <s v="Si"/>
    <x v="0"/>
    <s v="Si"/>
    <s v="Futuro para sus hijos"/>
  </r>
  <r>
    <n v="34"/>
    <s v="Femenino"/>
    <s v="Mas de 40 años"/>
    <s v="Colombiano(a)"/>
    <s v="Primaria "/>
    <s v="Estrato 2 (Bajo)"/>
    <s v="mas de 96 meses"/>
    <s v="Actividades de restaurantes, cafeterías y servicio móvil de comidas"/>
    <s v="Permanente "/>
    <s v="4-5 personas"/>
    <s v="De 21 a 40 mil"/>
    <s v="Distribuidores legalmente constituidos"/>
    <s v="Local"/>
    <s v="Ha aumentado"/>
    <s v="La llegada masiva de venezolanos a la ciudad"/>
    <s v="Caos en el espacio público"/>
    <s v="Le ha afectado"/>
    <s v="Subsidiada"/>
    <s v="Prestamos particulares"/>
    <s v="Mala"/>
    <s v="Si"/>
    <x v="0"/>
    <s v="No"/>
    <s v="Desplazamiento"/>
  </r>
  <r>
    <n v="35"/>
    <s v="Masculino"/>
    <s v="Mas de 40 años"/>
    <s v="Colombiano(a)"/>
    <s v="Primaria "/>
    <s v="Estrato 1  (Bajo-Bajo)"/>
    <s v="mas de 96 meses"/>
    <s v="Comercio al por menor en puestos de venta móviles"/>
    <s v="Permanente "/>
    <s v="mas de 5 personas"/>
    <s v="De 10 a 20 mil"/>
    <s v="Distribuidores legalmente constituidos"/>
    <s v="Local"/>
    <s v="Ha aumentado"/>
    <s v="La llegada masiva de venezolanos a la ciudad"/>
    <s v="Competencia desleal"/>
    <s v="Le ha afectado"/>
    <s v="Subsidiada"/>
    <s v="Prestamos particulares"/>
    <s v="Regular"/>
    <s v="No "/>
    <x v="0"/>
    <s v="No"/>
    <s v="Desplazamiento"/>
  </r>
  <r>
    <n v="36"/>
    <s v="Femenino"/>
    <s v="Mas de 40 años"/>
    <s v="Colombiano(a)"/>
    <s v="Primaria "/>
    <s v="Estrato 1  (Bajo-Bajo)"/>
    <s v="mas de 96 meses"/>
    <s v="Comercio al por menor en puestos de venta móviles"/>
    <s v="Permanente "/>
    <s v="4-5 personas"/>
    <s v="De 10 a 20 mil"/>
    <s v="Distribuidores legalmente constituidos"/>
    <s v="Local"/>
    <s v="Ha disminuido"/>
    <e v="#N/A"/>
    <s v="Competencia desleal"/>
    <s v="Le ha afectado"/>
    <s v="Subsidiada"/>
    <s v="Ahorros"/>
    <s v="Muy mala"/>
    <s v="No "/>
    <x v="0"/>
    <s v="No"/>
    <s v="Desplazamiento"/>
  </r>
  <r>
    <n v="37"/>
    <s v="Masculino"/>
    <s v="Mas de 40 años"/>
    <s v="Colombiano(a)"/>
    <s v="Secundaria"/>
    <s v="Estrato 1  (Bajo-Bajo)"/>
    <s v="mas de 96 meses"/>
    <s v="Comercio al por menor en puestos de venta móviles"/>
    <s v="Permanente "/>
    <s v="mas de 5 personas"/>
    <s v="De 21 a 40 mil"/>
    <s v="Distribuidores legalmente constituidos"/>
    <s v="Nacional "/>
    <s v="Ha aumentado"/>
    <s v="La llegada masiva de venezolanos a la ciudad"/>
    <s v="Más informalidad"/>
    <s v="Le es indiferente"/>
    <s v="Subsidiada"/>
    <s v="Prestamos entidades financieras"/>
    <s v="Mala"/>
    <s v="Si"/>
    <x v="0"/>
    <s v="Si"/>
    <s v="Desplazamiento"/>
  </r>
  <r>
    <n v="38"/>
    <s v="Masculino"/>
    <s v="Entre 25 y 40 años"/>
    <s v="Colombiano(a)"/>
    <s v="Primaria "/>
    <s v="Estrato 1  (Bajo-Bajo)"/>
    <s v="49- 96 meses"/>
    <s v="Actividades de grabación de sonido y edición musical"/>
    <s v="Variable"/>
    <s v="2-3personas"/>
    <s v="De 21 a 40 mil"/>
    <s v="Distribuidores no legales"/>
    <s v="Local"/>
    <s v="Ha aumentado"/>
    <s v="Situación económica de las familias en la ciudad"/>
    <s v="Competencia desleal"/>
    <s v="Le ha afectado"/>
    <s v="Subsidiada"/>
    <s v="Ganancias de la misma actividad comercial"/>
    <s v="Mala"/>
    <s v="Si"/>
    <x v="0"/>
    <s v="No"/>
    <s v="Competencia en el sector formal"/>
  </r>
  <r>
    <n v="39"/>
    <s v="Femenino"/>
    <s v="Entre 25 y 40 años"/>
    <s v="Colombiano(a)"/>
    <s v="Secundaria"/>
    <s v="Estrato 2 (Bajo)"/>
    <s v="49- 96 meses"/>
    <s v="Comercio al por menor en puestos de venta móviles"/>
    <s v="Permanente "/>
    <s v="4-5 personas"/>
    <s v="De 21 a 40 mil"/>
    <s v="Distribuidores legalmente constituidos"/>
    <s v="Nacional "/>
    <s v="Ha aumentado"/>
    <s v="Situación económica de las familias en la ciudad"/>
    <s v="Más informalidad"/>
    <s v="Le ha afectado"/>
    <s v="Subsidiada"/>
    <s v="Prestamos particulares"/>
    <s v="Mala"/>
    <s v="No sabe/ No responde"/>
    <x v="0"/>
    <s v="Si"/>
    <s v="Competencia en el sector formal"/>
  </r>
  <r>
    <n v="40"/>
    <s v="Masculino"/>
    <s v="Mas de 40 años"/>
    <s v="Colombiano(a)"/>
    <s v="Técnico/Tecnólogo"/>
    <s v="Estrato 2 (Bajo)"/>
    <s v="25-48 meses"/>
    <s v="Comercio al por menor en puestos de venta móviles"/>
    <s v="Permanente "/>
    <s v="4-5 personas"/>
    <s v="De 21 a 40 mil"/>
    <s v="Distribuidores legalmente constituidos"/>
    <s v="Nacional "/>
    <s v="Ha aumentado"/>
    <s v="La llegada masiva de venezolanos a la ciudad"/>
    <s v="Más informalidad"/>
    <s v="Les colabora"/>
    <s v="Subsidiada"/>
    <s v="Prestamos particulares"/>
    <s v="Regular"/>
    <s v="Si"/>
    <x v="0"/>
    <s v="Si"/>
    <s v="Competencia en el sector formal"/>
  </r>
  <r>
    <n v="41"/>
    <s v="Femenino"/>
    <s v="Mas de 40 años"/>
    <s v="Colombiano(a)"/>
    <s v="Secundaria"/>
    <s v="Estrato 2 (Bajo)"/>
    <s v="mas de 96 meses"/>
    <s v="Comercio al por menor en puestos de venta móviles"/>
    <s v="Permanente "/>
    <s v="2-3personas"/>
    <s v="De 10 a 20 mil"/>
    <s v="Distribuidores legalmente constituidos"/>
    <s v="Nacional "/>
    <s v="Ha aumentado"/>
    <s v="La llegada masiva de venezolanos a la ciudad"/>
    <s v="Competencia desleal"/>
    <s v="Les colabora"/>
    <s v="Subsidiada"/>
    <s v="Ganancias de la misma actividad comercial"/>
    <s v="Regular"/>
    <s v="Si"/>
    <x v="0"/>
    <s v="Si"/>
    <s v="Competencia en el sector form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7"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388:B392"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s>
  <rowFields count="1">
    <field x="19"/>
  </rowFields>
  <rowItems count="4">
    <i>
      <x/>
    </i>
    <i>
      <x v="1"/>
    </i>
    <i>
      <x v="2"/>
    </i>
    <i t="grand">
      <x/>
    </i>
  </rowItems>
  <colItems count="1">
    <i/>
  </colItems>
  <dataFields count="1">
    <dataField name=" 21.Pecepción economía de la ciudad" fld="19" subtotal="count" baseField="19"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9" count="1" selected="0">
            <x v="0"/>
          </reference>
        </references>
      </pivotArea>
    </chartFormat>
    <chartFormat chart="0" format="2">
      <pivotArea type="data" outline="0" fieldPosition="0">
        <references count="2">
          <reference field="4294967294" count="1" selected="0">
            <x v="0"/>
          </reference>
          <reference field="19" count="1" selected="0">
            <x v="1"/>
          </reference>
        </references>
      </pivotArea>
    </chartFormat>
    <chartFormat chart="0" format="3">
      <pivotArea type="data" outline="0" fieldPosition="0">
        <references count="2">
          <reference field="4294967294" count="1" selected="0">
            <x v="0"/>
          </reference>
          <reference field="19"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Tabla dinámica2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451:B454"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s>
  <rowFields count="1">
    <field x="22"/>
  </rowFields>
  <rowItems count="3">
    <i>
      <x/>
    </i>
    <i>
      <x v="1"/>
    </i>
    <i t="grand">
      <x/>
    </i>
  </rowItems>
  <colItems count="1">
    <i/>
  </colItems>
  <dataFields count="1">
    <dataField name=" 26. ¿Ha pertenecido alguna vez al sector formal?" fld="22"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2" count="1" selected="0">
            <x v="0"/>
          </reference>
        </references>
      </pivotArea>
    </chartFormat>
    <chartFormat chart="0" format="2">
      <pivotArea type="data" outline="0" fieldPosition="0">
        <references count="2">
          <reference field="4294967294" count="1" selected="0">
            <x v="0"/>
          </reference>
          <reference field="2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Tabla diná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64:B70" firstHeaderRow="1" firstDataRow="1" firstDataCol="1"/>
  <pivotFields count="24">
    <pivotField showAll="0"/>
    <pivotField showAll="0"/>
    <pivotField showAll="0"/>
    <pivotField showAll="0"/>
    <pivotField axis="axisRow" dataField="1" showAll="0">
      <items count="6">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6">
    <i>
      <x/>
    </i>
    <i>
      <x v="1"/>
    </i>
    <i>
      <x v="2"/>
    </i>
    <i>
      <x v="3"/>
    </i>
    <i>
      <x v="4"/>
    </i>
    <i t="grand">
      <x/>
    </i>
  </rowItems>
  <colItems count="1">
    <i/>
  </colItems>
  <dataFields count="1">
    <dataField name=" 4. Nivel educativo" fld="4" subtotal="count"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 count="1" selected="0">
            <x v="1"/>
          </reference>
        </references>
      </pivotArea>
    </chartFormat>
    <chartFormat chart="0" format="2">
      <pivotArea type="data" outline="0" fieldPosition="0">
        <references count="2">
          <reference field="4294967294" count="1" selected="0">
            <x v="0"/>
          </reference>
          <reference field="4" count="1" selected="0">
            <x v="0"/>
          </reference>
        </references>
      </pivotArea>
    </chartFormat>
    <chartFormat chart="0" format="3">
      <pivotArea type="data" outline="0" fieldPosition="0">
        <references count="2">
          <reference field="4294967294" count="1" selected="0">
            <x v="0"/>
          </reference>
          <reference field="4" count="1" selected="0">
            <x v="2"/>
          </reference>
        </references>
      </pivotArea>
    </chartFormat>
    <chartFormat chart="0" format="4">
      <pivotArea type="data" outline="0" fieldPosition="0">
        <references count="2">
          <reference field="4294967294" count="1" selected="0">
            <x v="0"/>
          </reference>
          <reference field="4" count="1" selected="0">
            <x v="3"/>
          </reference>
        </references>
      </pivotArea>
    </chartFormat>
    <chartFormat chart="0" format="5">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Tabla dinámica6"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53:B156" firstHeaderRow="1" firstDataRow="1" firstDataCol="1"/>
  <pivotFields count="24">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
    <i>
      <x/>
    </i>
    <i>
      <x v="1"/>
    </i>
    <i t="grand">
      <x/>
    </i>
  </rowItems>
  <colItems count="1">
    <i/>
  </colItems>
  <dataFields count="1">
    <dataField name=" 8. tipo de sitio de trabajo" fld="8"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8" count="1" selected="0">
            <x v="0"/>
          </reference>
        </references>
      </pivotArea>
    </chartFormat>
    <chartFormat chart="0" format="2">
      <pivotArea type="data" outline="0" fieldPosition="0">
        <references count="2">
          <reference field="4294967294" count="1" selected="0">
            <x v="0"/>
          </reference>
          <reference field="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44:B47" firstHeaderRow="1" firstDataRow="1" firstDataCol="1"/>
  <pivotFields count="24">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
    <i>
      <x/>
    </i>
    <i>
      <x v="1"/>
    </i>
    <i t="grand">
      <x/>
    </i>
  </rowItems>
  <colItems count="1">
    <i/>
  </colItems>
  <dataFields count="1">
    <dataField name=" 3.Nacionalidad" fld="3" subtotal="count" baseField="3"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 count="1" selected="0">
            <x v="0"/>
          </reference>
        </references>
      </pivotArea>
    </chartFormat>
    <chartFormat chart="0" format="2">
      <pivotArea type="data" outline="0" fieldPosition="0">
        <references count="2">
          <reference field="4294967294"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Tabla dinámica1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300:B306"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2"/>
        <item x="0"/>
        <item x="4"/>
        <item x="1"/>
        <item x="3"/>
        <item t="default"/>
      </items>
    </pivotField>
    <pivotField showAll="0"/>
    <pivotField showAll="0"/>
    <pivotField showAll="0"/>
    <pivotField showAll="0"/>
    <pivotField showAll="0"/>
    <pivotField showAll="0"/>
    <pivotField showAll="0"/>
    <pivotField showAll="0"/>
  </pivotFields>
  <rowFields count="1">
    <field x="15"/>
  </rowFields>
  <rowItems count="6">
    <i>
      <x/>
    </i>
    <i>
      <x v="1"/>
    </i>
    <i>
      <x v="2"/>
    </i>
    <i>
      <x v="3"/>
    </i>
    <i>
      <x v="4"/>
    </i>
    <i t="grand">
      <x/>
    </i>
  </rowItems>
  <colItems count="1">
    <i/>
  </colItems>
  <dataFields count="1">
    <dataField name="Cuenta de 17. Consecuencia de la informalidad al centro de la ciudad" fld="15" subtotal="count" baseField="0" baseItem="0"/>
  </dataFields>
  <formats count="1">
    <format dxfId="3">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5" count="1" selected="0">
            <x v="0"/>
          </reference>
        </references>
      </pivotArea>
    </chartFormat>
    <chartFormat chart="0" format="2">
      <pivotArea type="data" outline="0" fieldPosition="0">
        <references count="2">
          <reference field="4294967294" count="1" selected="0">
            <x v="0"/>
          </reference>
          <reference field="15" count="1" selected="0">
            <x v="1"/>
          </reference>
        </references>
      </pivotArea>
    </chartFormat>
    <chartFormat chart="0" format="3">
      <pivotArea type="data" outline="0" fieldPosition="0">
        <references count="2">
          <reference field="4294967294" count="1" selected="0">
            <x v="0"/>
          </reference>
          <reference field="15" count="1" selected="0">
            <x v="2"/>
          </reference>
        </references>
      </pivotArea>
    </chartFormat>
    <chartFormat chart="0" format="4">
      <pivotArea type="data" outline="0" fieldPosition="0">
        <references count="2">
          <reference field="4294967294" count="1" selected="0">
            <x v="0"/>
          </reference>
          <reference field="15" count="1" selected="0">
            <x v="3"/>
          </reference>
        </references>
      </pivotArea>
    </chartFormat>
    <chartFormat chart="0" format="5">
      <pivotArea type="data" outline="0" fieldPosition="0">
        <references count="2">
          <reference field="4294967294" count="1" selected="0">
            <x v="0"/>
          </reference>
          <reference field="15"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Tabla dinámica20"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409:B413"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2"/>
        <item x="0"/>
        <item x="1"/>
        <item t="default"/>
      </items>
    </pivotField>
    <pivotField showAll="0"/>
    <pivotField showAll="0"/>
    <pivotField showAll="0"/>
  </pivotFields>
  <rowFields count="1">
    <field x="20"/>
  </rowFields>
  <rowItems count="4">
    <i>
      <x/>
    </i>
    <i>
      <x v="1"/>
    </i>
    <i>
      <x v="2"/>
    </i>
    <i t="grand">
      <x/>
    </i>
  </rowItems>
  <colItems count="1">
    <i/>
  </colItems>
  <dataFields count="1">
    <dataField name=" 22. Aporta a la economía de la ciudad" fld="20" subtotal="count" baseField="0" baseItem="0"/>
  </dataFields>
  <formats count="1">
    <format dxfId="4">
      <pivotArea dataOnly="0" labelOnly="1" outline="0" axis="axisValues" fieldPosition="0"/>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0" count="1" selected="0">
            <x v="0"/>
          </reference>
        </references>
      </pivotArea>
    </chartFormat>
    <chartFormat chart="0" format="2">
      <pivotArea type="data" outline="0" fieldPosition="0">
        <references count="2">
          <reference field="4294967294" count="1" selected="0">
            <x v="0"/>
          </reference>
          <reference field="20" count="1" selected="0">
            <x v="1"/>
          </reference>
        </references>
      </pivotArea>
    </chartFormat>
    <chartFormat chart="0" format="3">
      <pivotArea type="data" outline="0" fieldPosition="0">
        <references count="2">
          <reference field="4294967294" count="1" selected="0">
            <x v="0"/>
          </reference>
          <reference field="2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Tabla dinámica1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59:B262"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s>
  <rowFields count="1">
    <field x="13"/>
  </rowFields>
  <rowItems count="3">
    <i>
      <x/>
    </i>
    <i>
      <x v="1"/>
    </i>
    <i t="grand">
      <x/>
    </i>
  </rowItems>
  <colItems count="1">
    <i/>
  </colItems>
  <dataFields count="1">
    <dataField name=" 15. Percepción de la informalidad en el centro" fld="13" subtotal="count" baseField="0" baseItem="0"/>
  </dataFields>
  <formats count="1">
    <format dxfId="5">
      <pivotArea dataOnly="0" labelOnly="1" outline="0" axis="axisValues" fieldPosition="0"/>
    </format>
  </format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3" count="1" selected="0">
            <x v="0"/>
          </reference>
        </references>
      </pivotArea>
    </chartFormat>
    <chartFormat chart="0" format="2">
      <pivotArea type="data" outline="0" fieldPosition="0">
        <references count="2">
          <reference field="4294967294" count="1" selected="0">
            <x v="0"/>
          </reference>
          <reference field="1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Tabla dinámica26"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471:B478"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5"/>
        <item x="4"/>
        <item x="1"/>
        <item x="3"/>
        <item x="2"/>
        <item x="0"/>
        <item t="default"/>
      </items>
    </pivotField>
  </pivotFields>
  <rowFields count="1">
    <field x="23"/>
  </rowFields>
  <rowItems count="7">
    <i>
      <x/>
    </i>
    <i>
      <x v="1"/>
    </i>
    <i>
      <x v="2"/>
    </i>
    <i>
      <x v="3"/>
    </i>
    <i>
      <x v="4"/>
    </i>
    <i>
      <x v="5"/>
    </i>
    <i t="grand">
      <x/>
    </i>
  </rowItems>
  <colItems count="1">
    <i/>
  </colItems>
  <dataFields count="1">
    <dataField name=" 27. Factor determinante de su informalidad" fld="23" subtotal="count" baseField="0" baseItem="0"/>
  </dataField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3" count="1" selected="0">
            <x v="0"/>
          </reference>
        </references>
      </pivotArea>
    </chartFormat>
    <chartFormat chart="0" format="2">
      <pivotArea type="data" outline="0" fieldPosition="0">
        <references count="2">
          <reference field="4294967294" count="1" selected="0">
            <x v="0"/>
          </reference>
          <reference field="23" count="1" selected="0">
            <x v="1"/>
          </reference>
        </references>
      </pivotArea>
    </chartFormat>
    <chartFormat chart="0" format="3">
      <pivotArea type="data" outline="0" fieldPosition="0">
        <references count="2">
          <reference field="4294967294" count="1" selected="0">
            <x v="0"/>
          </reference>
          <reference field="23" count="1" selected="0">
            <x v="2"/>
          </reference>
        </references>
      </pivotArea>
    </chartFormat>
    <chartFormat chart="0" format="4">
      <pivotArea type="data" outline="0" fieldPosition="0">
        <references count="2">
          <reference field="4294967294" count="1" selected="0">
            <x v="0"/>
          </reference>
          <reference field="23" count="1" selected="0">
            <x v="3"/>
          </reference>
        </references>
      </pivotArea>
    </chartFormat>
    <chartFormat chart="0" format="5">
      <pivotArea type="data" outline="0" fieldPosition="0">
        <references count="2">
          <reference field="4294967294" count="1" selected="0">
            <x v="0"/>
          </reference>
          <reference field="23" count="1" selected="0">
            <x v="4"/>
          </reference>
        </references>
      </pivotArea>
    </chartFormat>
    <chartFormat chart="0" format="6">
      <pivotArea type="data" outline="0" fieldPosition="0">
        <references count="2">
          <reference field="4294967294" count="1" selected="0">
            <x v="0"/>
          </reference>
          <reference field="2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Tabla dinámica24"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432:B434"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2">
        <item x="0"/>
        <item t="default"/>
      </items>
    </pivotField>
    <pivotField showAll="0"/>
    <pivotField showAll="0"/>
  </pivotFields>
  <rowFields count="1">
    <field x="21"/>
  </rowFields>
  <rowItems count="2">
    <i>
      <x/>
    </i>
    <i t="grand">
      <x/>
    </i>
  </rowItems>
  <colItems count="1">
    <i/>
  </colItems>
  <dataFields count="1">
    <dataField name=" 23. Cancelación de dinero por el uso del espacio" fld="21" subtotal="count" baseField="0" baseItem="0"/>
  </dataFields>
  <chartFormats count="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Tabla dinámica16"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364:B370"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4"/>
        <item x="0"/>
        <item x="2"/>
        <item x="3"/>
        <item x="1"/>
        <item t="default"/>
      </items>
    </pivotField>
    <pivotField showAll="0"/>
    <pivotField showAll="0"/>
    <pivotField showAll="0"/>
    <pivotField showAll="0"/>
    <pivotField showAll="0"/>
  </pivotFields>
  <rowFields count="1">
    <field x="18"/>
  </rowFields>
  <rowItems count="6">
    <i>
      <x/>
    </i>
    <i>
      <x v="1"/>
    </i>
    <i>
      <x v="2"/>
    </i>
    <i>
      <x v="3"/>
    </i>
    <i>
      <x v="4"/>
    </i>
    <i t="grand">
      <x/>
    </i>
  </rowItems>
  <colItems count="1">
    <i/>
  </colItems>
  <dataFields count="1">
    <dataField name=" 20. Adquisición de recursos para inversión" fld="18" subtotal="count" baseField="18" baseItem="0"/>
  </dataFields>
  <formats count="1">
    <format dxfId="6">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8" count="1" selected="0">
            <x v="0"/>
          </reference>
        </references>
      </pivotArea>
    </chartFormat>
    <chartFormat chart="0" format="2">
      <pivotArea type="data" outline="0" fieldPosition="0">
        <references count="2">
          <reference field="4294967294" count="1" selected="0">
            <x v="0"/>
          </reference>
          <reference field="18" count="1" selected="0">
            <x v="1"/>
          </reference>
        </references>
      </pivotArea>
    </chartFormat>
    <chartFormat chart="0" format="3">
      <pivotArea type="data" outline="0" fieldPosition="0">
        <references count="2">
          <reference field="4294967294" count="1" selected="0">
            <x v="0"/>
          </reference>
          <reference field="18" count="1" selected="0">
            <x v="2"/>
          </reference>
        </references>
      </pivotArea>
    </chartFormat>
    <chartFormat chart="0" format="4">
      <pivotArea type="data" outline="0" fieldPosition="0">
        <references count="2">
          <reference field="4294967294" count="1" selected="0">
            <x v="0"/>
          </reference>
          <reference field="18" count="1" selected="0">
            <x v="3"/>
          </reference>
        </references>
      </pivotArea>
    </chartFormat>
    <chartFormat chart="0" format="5">
      <pivotArea type="data" outline="0" fieldPosition="0">
        <references count="2">
          <reference field="4294967294" count="1" selected="0">
            <x v="0"/>
          </reference>
          <reference field="18"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343:B347"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s>
  <rowFields count="1">
    <field x="17"/>
  </rowFields>
  <rowItems count="4">
    <i>
      <x/>
    </i>
    <i>
      <x v="1"/>
    </i>
    <i>
      <x v="2"/>
    </i>
    <i t="grand">
      <x/>
    </i>
  </rowItems>
  <colItems count="1">
    <i/>
  </colItems>
  <dataFields count="1">
    <dataField name=" 19. Seguridad social" fld="17" subtotal="count" baseField="17"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7" count="1" selected="0">
            <x v="0"/>
          </reference>
        </references>
      </pivotArea>
    </chartFormat>
    <chartFormat chart="0" format="2">
      <pivotArea type="data" outline="0" fieldPosition="0">
        <references count="2">
          <reference field="4294967294" count="1" selected="0">
            <x v="0"/>
          </reference>
          <reference field="17" count="1" selected="0">
            <x v="1"/>
          </reference>
        </references>
      </pivotArea>
    </chartFormat>
    <chartFormat chart="0" format="3">
      <pivotArea type="data" outline="0" fieldPosition="0">
        <references count="2">
          <reference field="4294967294" count="1" selected="0">
            <x v="0"/>
          </reference>
          <reference field="17"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xml><?xml version="1.0" encoding="utf-8"?>
<pivotTableDefinition xmlns="http://schemas.openxmlformats.org/spreadsheetml/2006/main" name="Tabla dinámica9"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16:B220"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4">
    <i>
      <x/>
    </i>
    <i>
      <x v="1"/>
    </i>
    <i>
      <x v="2"/>
    </i>
    <i t="grand">
      <x/>
    </i>
  </rowItems>
  <colItems count="1">
    <i/>
  </colItems>
  <dataFields count="1">
    <dataField name=" 12. Tipo de proveedor" fld="11"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1" count="1" selected="0">
            <x v="0"/>
          </reference>
        </references>
      </pivotArea>
    </chartFormat>
    <chartFormat chart="0" format="2">
      <pivotArea type="data" outline="0" fieldPosition="0">
        <references count="2">
          <reference field="4294967294" count="1" selected="0">
            <x v="0"/>
          </reference>
          <reference field="11" count="1" selected="0">
            <x v="1"/>
          </reference>
        </references>
      </pivotArea>
    </chartFormat>
    <chartFormat chart="0" format="3">
      <pivotArea type="data" outline="0" fieldPosition="0">
        <references count="2">
          <reference field="4294967294" count="1" selected="0">
            <x v="0"/>
          </reference>
          <reference field="1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xml><?xml version="1.0" encoding="utf-8"?>
<pivotTableDefinition xmlns="http://schemas.openxmlformats.org/spreadsheetml/2006/main" name="Tabla dinámica19"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8">
  <location ref="A23:B27" firstHeaderRow="1" firstDataRow="1" firstDataCol="1"/>
  <pivotFields count="24">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4">
    <i>
      <x/>
    </i>
    <i>
      <x v="1"/>
    </i>
    <i>
      <x v="2"/>
    </i>
    <i t="grand">
      <x/>
    </i>
  </rowItems>
  <colItems count="1">
    <i/>
  </colItems>
  <dataFields count="1">
    <dataField name=" 2. Edad" fld="2" subtotal="count" baseField="0" baseItem="0"/>
  </dataFields>
  <chartFormats count="4">
    <chartFormat chart="0" format="0" series="1">
      <pivotArea type="data" outline="0" fieldPosition="0">
        <references count="1">
          <reference field="4294967294" count="1" selected="0">
            <x v="0"/>
          </reference>
        </references>
      </pivotArea>
    </chartFormat>
    <chartFormat chart="0" format="2">
      <pivotArea type="data" outline="0" fieldPosition="0">
        <references count="2">
          <reference field="4294967294" count="1" selected="0">
            <x v="0"/>
          </reference>
          <reference field="2" count="1" selected="0">
            <x v="0"/>
          </reference>
        </references>
      </pivotArea>
    </chartFormat>
    <chartFormat chart="0" format="3">
      <pivotArea type="data" outline="0" fieldPosition="0">
        <references count="2">
          <reference field="4294967294" count="1" selected="0">
            <x v="0"/>
          </reference>
          <reference field="2" count="1" selected="0">
            <x v="1"/>
          </reference>
        </references>
      </pivotArea>
    </chartFormat>
    <chartFormat chart="0" format="4">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2.xml><?xml version="1.0" encoding="utf-8"?>
<pivotTableDefinition xmlns="http://schemas.openxmlformats.org/spreadsheetml/2006/main" name="Tabla dinámica1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323:B327"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s>
  <rowFields count="1">
    <field x="16"/>
  </rowFields>
  <rowItems count="4">
    <i>
      <x/>
    </i>
    <i>
      <x v="1"/>
    </i>
    <i>
      <x v="2"/>
    </i>
    <i t="grand">
      <x/>
    </i>
  </rowItems>
  <colItems count="1">
    <i/>
  </colItems>
  <dataFields count="1">
    <dataField name=" 18. Percepción de los venezolanos(as)" fld="16" subtotal="count" baseField="16" baseItem="0"/>
  </dataFields>
  <formats count="1">
    <format dxfId="7">
      <pivotArea dataOnly="0" labelOnly="1" outline="0" axis="axisValues" fieldPosition="0"/>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6" count="1" selected="0">
            <x v="0"/>
          </reference>
        </references>
      </pivotArea>
    </chartFormat>
    <chartFormat chart="0" format="2">
      <pivotArea type="data" outline="0" fieldPosition="0">
        <references count="2">
          <reference field="4294967294" count="1" selected="0">
            <x v="0"/>
          </reference>
          <reference field="16" count="1" selected="0">
            <x v="1"/>
          </reference>
        </references>
      </pivotArea>
    </chartFormat>
    <chartFormat chart="0" format="3">
      <pivotArea type="data" outline="0" fieldPosition="0">
        <references count="2">
          <reference field="4294967294" count="1" selected="0">
            <x v="0"/>
          </reference>
          <reference field="1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3.xml><?xml version="1.0" encoding="utf-8"?>
<pivotTableDefinition xmlns="http://schemas.openxmlformats.org/spreadsheetml/2006/main" name="Tabla dinámica10"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37:B242"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5">
        <item x="2"/>
        <item x="0"/>
        <item x="1"/>
        <item x="3"/>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5">
    <i>
      <x/>
    </i>
    <i>
      <x v="1"/>
    </i>
    <i>
      <x v="2"/>
    </i>
    <i>
      <x v="3"/>
    </i>
    <i t="grand">
      <x/>
    </i>
  </rowItems>
  <colItems count="1">
    <i/>
  </colItems>
  <dataFields count="1">
    <dataField name=" 13. Origen de los productos" fld="12"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2" count="1" selected="0">
            <x v="0"/>
          </reference>
        </references>
      </pivotArea>
    </chartFormat>
    <chartFormat chart="0" format="2">
      <pivotArea type="data" outline="0" fieldPosition="0">
        <references count="2">
          <reference field="4294967294" count="1" selected="0">
            <x v="0"/>
          </reference>
          <reference field="12" count="1" selected="0">
            <x v="1"/>
          </reference>
        </references>
      </pivotArea>
    </chartFormat>
    <chartFormat chart="0" format="3">
      <pivotArea type="data" outline="0" fieldPosition="0">
        <references count="2">
          <reference field="4294967294" count="1" selected="0">
            <x v="0"/>
          </reference>
          <reference field="12" count="1" selected="0">
            <x v="2"/>
          </reference>
        </references>
      </pivotArea>
    </chartFormat>
    <chartFormat chart="0" format="4">
      <pivotArea type="data" outline="0" fieldPosition="0">
        <references count="2">
          <reference field="4294967294" count="1" selected="0">
            <x v="0"/>
          </reference>
          <reference field="1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4.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E5" firstHeaderRow="1" firstDataRow="2" firstDataCol="1"/>
  <pivotFields count="24">
    <pivotField showAll="0"/>
    <pivotField axis="axisRow" dataField="1" showAll="0">
      <items count="3">
        <item x="1"/>
        <item x="0"/>
        <item t="default"/>
      </items>
    </pivotField>
    <pivotField showAll="0">
      <items count="4">
        <item x="2"/>
        <item x="1"/>
        <item x="0"/>
        <item t="default"/>
      </items>
    </pivotField>
    <pivotField showAll="0"/>
    <pivotField showAll="0">
      <items count="6">
        <item x="0"/>
        <item x="1"/>
        <item x="2"/>
        <item x="3"/>
        <item x="4"/>
        <item t="default"/>
      </items>
    </pivotField>
    <pivotField axis="axisCol"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
    <i>
      <x/>
    </i>
    <i>
      <x v="1"/>
    </i>
    <i t="grand">
      <x/>
    </i>
  </rowItems>
  <colFields count="1">
    <field x="5"/>
  </colFields>
  <colItems count="4">
    <i>
      <x/>
    </i>
    <i>
      <x v="1"/>
    </i>
    <i>
      <x v="2"/>
    </i>
    <i t="grand">
      <x/>
    </i>
  </colItems>
  <dataFields count="1">
    <dataField name="Cuenta de 1. Sexo" fld="1" subtotal="count" baseField="0" baseItem="0"/>
  </dataFields>
  <chartFormats count="3">
    <chartFormat chart="0" format="0" series="1">
      <pivotArea type="data" outline="0" fieldPosition="0">
        <references count="2">
          <reference field="4294967294" count="1" selected="0">
            <x v="0"/>
          </reference>
          <reference field="5" count="1" selected="0">
            <x v="0"/>
          </reference>
        </references>
      </pivotArea>
    </chartFormat>
    <chartFormat chart="0" format="1" series="1">
      <pivotArea type="data" outline="0" fieldPosition="0">
        <references count="2">
          <reference field="4294967294" count="1" selected="0">
            <x v="0"/>
          </reference>
          <reference field="5" count="1" selected="0">
            <x v="1"/>
          </reference>
        </references>
      </pivotArea>
    </chartFormat>
    <chartFormat chart="0" format="2" series="1">
      <pivotArea type="data" outline="0" fieldPosition="0">
        <references count="2">
          <reference field="4294967294" count="1" selected="0">
            <x v="0"/>
          </reference>
          <reference field="5"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5.xml><?xml version="1.0" encoding="utf-8"?>
<pivotTableDefinition xmlns="http://schemas.openxmlformats.org/spreadsheetml/2006/main" name="Tabla dinámica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43:F48" firstHeaderRow="1" firstDataRow="2" firstDataCol="1"/>
  <pivotFields count="24">
    <pivotField showAll="0"/>
    <pivotField showAll="0"/>
    <pivotField showAll="0"/>
    <pivotField showAll="0"/>
    <pivotField showAll="0"/>
    <pivotField showAll="0"/>
    <pivotField showAll="0"/>
    <pivotField axis="axisCol" showAll="0">
      <items count="5">
        <item x="2"/>
        <item x="1"/>
        <item x="3"/>
        <item x="0"/>
        <item t="default"/>
      </items>
    </pivotField>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i>
    <i>
      <x v="1"/>
    </i>
    <i>
      <x v="2"/>
    </i>
    <i t="grand">
      <x/>
    </i>
  </rowItems>
  <colFields count="1">
    <field x="7"/>
  </colFields>
  <colItems count="5">
    <i>
      <x/>
    </i>
    <i>
      <x v="1"/>
    </i>
    <i>
      <x v="2"/>
    </i>
    <i>
      <x v="3"/>
    </i>
    <i t="grand">
      <x/>
    </i>
  </colItems>
  <dataFields count="1">
    <dataField name="Cuenta de 10. Ingresos diarios" fld="10" subtotal="count" baseField="0" baseItem="0"/>
  </dataFields>
  <chartFormats count="4">
    <chartFormat chart="0" format="0" series="1">
      <pivotArea type="data" outline="0" fieldPosition="0">
        <references count="2">
          <reference field="4294967294" count="1" selected="0">
            <x v="0"/>
          </reference>
          <reference field="7" count="1" selected="0">
            <x v="0"/>
          </reference>
        </references>
      </pivotArea>
    </chartFormat>
    <chartFormat chart="0" format="1" series="1">
      <pivotArea type="data" outline="0" fieldPosition="0">
        <references count="2">
          <reference field="4294967294" count="1" selected="0">
            <x v="0"/>
          </reference>
          <reference field="7" count="1" selected="0">
            <x v="1"/>
          </reference>
        </references>
      </pivotArea>
    </chartFormat>
    <chartFormat chart="0" format="2" series="1">
      <pivotArea type="data" outline="0" fieldPosition="0">
        <references count="2">
          <reference field="4294967294" count="1" selected="0">
            <x v="0"/>
          </reference>
          <reference field="7" count="1" selected="0">
            <x v="2"/>
          </reference>
        </references>
      </pivotArea>
    </chartFormat>
    <chartFormat chart="0" format="3" series="1">
      <pivotArea type="data" outline="0" fieldPosition="0">
        <references count="2">
          <reference field="4294967294" count="1" selected="0">
            <x v="0"/>
          </reference>
          <reference field="7"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6.xml><?xml version="1.0" encoding="utf-8"?>
<pivotTableDefinition xmlns="http://schemas.openxmlformats.org/spreadsheetml/2006/main" name="Tabla diná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2:G26" firstHeaderRow="1" firstDataRow="2" firstDataCol="1"/>
  <pivotFields count="24">
    <pivotField showAll="0"/>
    <pivotField showAll="0"/>
    <pivotField showAll="0"/>
    <pivotField showAll="0"/>
    <pivotField showAll="0"/>
    <pivotField showAll="0"/>
    <pivotField axis="axisCol" showAll="0">
      <items count="6">
        <item x="3"/>
        <item x="2"/>
        <item x="4"/>
        <item x="1"/>
        <item x="0"/>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
    <i>
      <x/>
    </i>
    <i>
      <x v="1"/>
    </i>
    <i t="grand">
      <x/>
    </i>
  </rowItems>
  <colFields count="1">
    <field x="6"/>
  </colFields>
  <colItems count="6">
    <i>
      <x/>
    </i>
    <i>
      <x v="1"/>
    </i>
    <i>
      <x v="2"/>
    </i>
    <i>
      <x v="3"/>
    </i>
    <i>
      <x v="4"/>
    </i>
    <i t="grand">
      <x/>
    </i>
  </colItems>
  <dataFields count="1">
    <dataField name="Cuenta de 8. tipo de sitio de trabajo" fld="8" subtotal="count" baseField="0" baseItem="0"/>
  </dataFields>
  <chartFormats count="5">
    <chartFormat chart="0" format="0" series="1">
      <pivotArea type="data" outline="0" fieldPosition="0">
        <references count="2">
          <reference field="4294967294" count="1" selected="0">
            <x v="0"/>
          </reference>
          <reference field="6" count="1" selected="0">
            <x v="0"/>
          </reference>
        </references>
      </pivotArea>
    </chartFormat>
    <chartFormat chart="0" format="1" series="1">
      <pivotArea type="data" outline="0" fieldPosition="0">
        <references count="2">
          <reference field="4294967294" count="1" selected="0">
            <x v="0"/>
          </reference>
          <reference field="6" count="1" selected="0">
            <x v="1"/>
          </reference>
        </references>
      </pivotArea>
    </chartFormat>
    <chartFormat chart="0" format="2" series="1">
      <pivotArea type="data" outline="0" fieldPosition="0">
        <references count="2">
          <reference field="4294967294" count="1" selected="0">
            <x v="0"/>
          </reference>
          <reference field="6" count="1" selected="0">
            <x v="2"/>
          </reference>
        </references>
      </pivotArea>
    </chartFormat>
    <chartFormat chart="0" format="3" series="1">
      <pivotArea type="data" outline="0" fieldPosition="0">
        <references count="2">
          <reference field="4294967294" count="1" selected="0">
            <x v="0"/>
          </reference>
          <reference field="6" count="1" selected="0">
            <x v="3"/>
          </reference>
        </references>
      </pivotArea>
    </chartFormat>
    <chartFormat chart="0" format="4" series="1">
      <pivotArea type="data" outline="0" fieldPosition="0">
        <references count="2">
          <reference field="4294967294" count="1" selected="0">
            <x v="0"/>
          </reference>
          <reference field="6"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7.xml><?xml version="1.0" encoding="utf-8"?>
<pivotTableDefinition xmlns="http://schemas.openxmlformats.org/spreadsheetml/2006/main" name="Tabla dinámica7"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69:F73" firstHeaderRow="1" firstDataRow="2" firstDataCol="1"/>
  <pivotFields count="24">
    <pivotField showAll="0"/>
    <pivotField axis="axisRow" dataField="1" showAll="0">
      <items count="3">
        <item x="1"/>
        <item x="0"/>
        <item t="default"/>
      </items>
    </pivotField>
    <pivotField showAll="0"/>
    <pivotField showAll="0"/>
    <pivotField showAll="0"/>
    <pivotField showAll="0"/>
    <pivotField showAll="0"/>
    <pivotField showAll="0"/>
    <pivotField showAll="0"/>
    <pivotField axis="axisCol" showAll="0">
      <items count="5">
        <item x="1"/>
        <item x="2"/>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
    <i>
      <x/>
    </i>
    <i>
      <x v="1"/>
    </i>
    <i t="grand">
      <x/>
    </i>
  </rowItems>
  <colFields count="1">
    <field x="9"/>
  </colFields>
  <colItems count="5">
    <i>
      <x/>
    </i>
    <i>
      <x v="1"/>
    </i>
    <i>
      <x v="2"/>
    </i>
    <i>
      <x v="3"/>
    </i>
    <i t="grand">
      <x/>
    </i>
  </colItems>
  <dataFields count="1">
    <dataField name="Cuenta de 1. Sexo" fld="1" subtotal="count" baseField="0" baseItem="0"/>
  </dataFields>
  <chartFormats count="4">
    <chartFormat chart="0" format="0" series="1">
      <pivotArea type="data" outline="0" fieldPosition="0">
        <references count="2">
          <reference field="4294967294" count="1" selected="0">
            <x v="0"/>
          </reference>
          <reference field="9" count="1" selected="0">
            <x v="0"/>
          </reference>
        </references>
      </pivotArea>
    </chartFormat>
    <chartFormat chart="0" format="1" series="1">
      <pivotArea type="data" outline="0" fieldPosition="0">
        <references count="2">
          <reference field="4294967294" count="1" selected="0">
            <x v="0"/>
          </reference>
          <reference field="9" count="1" selected="0">
            <x v="1"/>
          </reference>
        </references>
      </pivotArea>
    </chartFormat>
    <chartFormat chart="0" format="2" series="1">
      <pivotArea type="data" outline="0" fieldPosition="0">
        <references count="2">
          <reference field="4294967294" count="1" selected="0">
            <x v="0"/>
          </reference>
          <reference field="9" count="1" selected="0">
            <x v="2"/>
          </reference>
        </references>
      </pivotArea>
    </chartFormat>
    <chartFormat chart="0" format="3" series="1">
      <pivotArea type="data" outline="0" fieldPosition="0">
        <references count="2">
          <reference field="4294967294" count="1" selected="0">
            <x v="0"/>
          </reference>
          <reference field="9"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8.xml><?xml version="1.0" encoding="utf-8"?>
<pivotTableDefinition xmlns="http://schemas.openxmlformats.org/spreadsheetml/2006/main" name="Tabla dinámica1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78:G185" firstHeaderRow="1" firstDataRow="2" firstDataCol="1"/>
  <pivotFields count="24">
    <pivotField showAll="0"/>
    <pivotField showAll="0"/>
    <pivotField showAll="0"/>
    <pivotField showAll="0"/>
    <pivotField axis="axisCol" showAll="0">
      <items count="6">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4"/>
        <item x="0"/>
        <item x="2"/>
        <item x="3"/>
        <item x="1"/>
        <item t="default"/>
      </items>
    </pivotField>
    <pivotField showAll="0"/>
    <pivotField showAll="0"/>
    <pivotField showAll="0"/>
    <pivotField showAll="0"/>
    <pivotField showAll="0"/>
  </pivotFields>
  <rowFields count="1">
    <field x="18"/>
  </rowFields>
  <rowItems count="6">
    <i>
      <x/>
    </i>
    <i>
      <x v="1"/>
    </i>
    <i>
      <x v="2"/>
    </i>
    <i>
      <x v="3"/>
    </i>
    <i>
      <x v="4"/>
    </i>
    <i t="grand">
      <x/>
    </i>
  </rowItems>
  <colFields count="1">
    <field x="4"/>
  </colFields>
  <colItems count="6">
    <i>
      <x/>
    </i>
    <i>
      <x v="1"/>
    </i>
    <i>
      <x v="2"/>
    </i>
    <i>
      <x v="3"/>
    </i>
    <i>
      <x v="4"/>
    </i>
    <i t="grand">
      <x/>
    </i>
  </colItems>
  <dataFields count="1">
    <dataField name="Cuenta de 20. Adquisición recursos para inversión" fld="18" subtotal="count" baseField="0" baseItem="0"/>
  </dataFields>
  <chartFormats count="5">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9.xml><?xml version="1.0" encoding="utf-8"?>
<pivotTableDefinition xmlns="http://schemas.openxmlformats.org/spreadsheetml/2006/main" name="Tabla dinámica1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56:E161" firstHeaderRow="1" firstDataRow="2" firstDataCol="1"/>
  <pivotFields count="24">
    <pivotField showAll="0"/>
    <pivotField showAll="0"/>
    <pivotField showAll="0"/>
    <pivotField showAll="0"/>
    <pivotField showAll="0"/>
    <pivotField showAll="0"/>
    <pivotField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 showAll="0"/>
    <pivotField showAll="0"/>
  </pivotFields>
  <rowFields count="1">
    <field x="17"/>
  </rowFields>
  <rowItems count="4">
    <i>
      <x/>
    </i>
    <i>
      <x v="1"/>
    </i>
    <i>
      <x v="2"/>
    </i>
    <i t="grand">
      <x/>
    </i>
  </rowItems>
  <colFields count="1">
    <field x="10"/>
  </colFields>
  <colItems count="4">
    <i>
      <x/>
    </i>
    <i>
      <x v="1"/>
    </i>
    <i>
      <x v="2"/>
    </i>
    <i t="grand">
      <x/>
    </i>
  </colItems>
  <dataFields count="1">
    <dataField name="Cuenta de 19. Seguridad social" fld="17" subtotal="count" baseField="0" baseItem="0"/>
  </dataFields>
  <chartFormats count="3">
    <chartFormat chart="0" format="0" series="1">
      <pivotArea type="data" outline="0" fieldPosition="0">
        <references count="2">
          <reference field="4294967294" count="1" selected="0">
            <x v="0"/>
          </reference>
          <reference field="10" count="1" selected="0">
            <x v="0"/>
          </reference>
        </references>
      </pivotArea>
    </chartFormat>
    <chartFormat chart="0" format="1" series="1">
      <pivotArea type="data" outline="0" fieldPosition="0">
        <references count="2">
          <reference field="4294967294" count="1" selected="0">
            <x v="0"/>
          </reference>
          <reference field="10" count="1" selected="0">
            <x v="1"/>
          </reference>
        </references>
      </pivotArea>
    </chartFormat>
    <chartFormat chart="0" format="2" series="1">
      <pivotArea type="data" outline="0" fieldPosition="0">
        <references count="2">
          <reference field="4294967294" count="1" selected="0">
            <x v="0"/>
          </reference>
          <reference field="1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87:B91" firstHeaderRow="1" firstDataRow="1" firstDataCol="1"/>
  <pivotFields count="24">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i>
    <i>
      <x v="1"/>
    </i>
    <i>
      <x v="2"/>
    </i>
    <i t="grand">
      <x/>
    </i>
  </rowItems>
  <colItems count="1">
    <i/>
  </colItems>
  <dataFields count="1">
    <dataField name=" 5. Estrato socio-económico" fld="5"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 count="1" selected="0">
            <x v="0"/>
          </reference>
        </references>
      </pivotArea>
    </chartFormat>
    <chartFormat chart="0" format="2">
      <pivotArea type="data" outline="0" fieldPosition="0">
        <references count="2">
          <reference field="4294967294" count="1" selected="0">
            <x v="0"/>
          </reference>
          <reference field="5" count="1" selected="0">
            <x v="1"/>
          </reference>
        </references>
      </pivotArea>
    </chartFormat>
    <chartFormat chart="0" format="3">
      <pivotArea type="data" outline="0" fieldPosition="0">
        <references count="2">
          <reference field="4294967294" count="1" selected="0">
            <x v="0"/>
          </reference>
          <reference field="5"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0.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D8" firstHeaderRow="1" firstDataRow="2" firstDataCol="1"/>
  <pivotFields count="24">
    <pivotField showAll="0"/>
    <pivotField showAll="0"/>
    <pivotField showAll="0"/>
    <pivotField showAll="0"/>
    <pivotField showAll="0"/>
    <pivotField showAll="0"/>
    <pivotField axis="axisRow" dataField="1" showAll="0">
      <items count="6">
        <item x="3"/>
        <item x="2"/>
        <item x="4"/>
        <item x="1"/>
        <item x="0"/>
        <item t="default"/>
      </items>
    </pivotField>
    <pivotField showAll="0"/>
    <pivotField axis="axisCol"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6">
    <i>
      <x/>
    </i>
    <i>
      <x v="1"/>
    </i>
    <i>
      <x v="2"/>
    </i>
    <i>
      <x v="3"/>
    </i>
    <i>
      <x v="4"/>
    </i>
    <i t="grand">
      <x/>
    </i>
  </rowItems>
  <colFields count="1">
    <field x="8"/>
  </colFields>
  <colItems count="3">
    <i>
      <x/>
    </i>
    <i>
      <x v="1"/>
    </i>
    <i t="grand">
      <x/>
    </i>
  </colItems>
  <dataFields count="1">
    <dataField name="Cuenta de 6. Tiempo en el sector informal " fld="6" subtotal="count" baseField="0" baseItem="0"/>
  </dataFields>
  <chartFormats count="2">
    <chartFormat chart="0" format="0" series="1">
      <pivotArea type="data" outline="0" fieldPosition="0">
        <references count="2">
          <reference field="4294967294" count="1" selected="0">
            <x v="0"/>
          </reference>
          <reference field="8" count="1" selected="0">
            <x v="0"/>
          </reference>
        </references>
      </pivotArea>
    </chartFormat>
    <chartFormat chart="0" format="1" series="1">
      <pivotArea type="data" outline="0" fieldPosition="0">
        <references count="2">
          <reference field="4294967294" count="1" selected="0">
            <x v="0"/>
          </reference>
          <reference field="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1.xml><?xml version="1.0" encoding="utf-8"?>
<pivotTableDefinition xmlns="http://schemas.openxmlformats.org/spreadsheetml/2006/main" name="Tabla dinámica6"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47:G52" firstHeaderRow="1" firstDataRow="2" firstDataCol="1"/>
  <pivotFields count="24">
    <pivotField showAll="0"/>
    <pivotField showAll="0"/>
    <pivotField showAll="0"/>
    <pivotField showAll="0"/>
    <pivotField axis="axisCol" showAll="0">
      <items count="6">
        <item x="0"/>
        <item x="1"/>
        <item x="2"/>
        <item x="3"/>
        <item x="4"/>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i>
    <i>
      <x v="1"/>
    </i>
    <i>
      <x v="2"/>
    </i>
    <i t="grand">
      <x/>
    </i>
  </rowItems>
  <colFields count="1">
    <field x="4"/>
  </colFields>
  <colItems count="6">
    <i>
      <x/>
    </i>
    <i>
      <x v="1"/>
    </i>
    <i>
      <x v="2"/>
    </i>
    <i>
      <x v="3"/>
    </i>
    <i>
      <x v="4"/>
    </i>
    <i t="grand">
      <x/>
    </i>
  </colItems>
  <dataFields count="1">
    <dataField name="Cuenta de 5. Estrato socio-económico" fld="5" subtotal="count" baseField="0" baseItem="0"/>
  </dataFields>
  <chartFormats count="5">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2.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5:G30" firstHeaderRow="1" firstDataRow="2" firstDataCol="1"/>
  <pivotFields count="24">
    <pivotField showAll="0"/>
    <pivotField showAll="0"/>
    <pivotField axis="axisRow" dataField="1" showAll="0">
      <items count="4">
        <item x="2"/>
        <item x="1"/>
        <item x="0"/>
        <item t="default"/>
      </items>
    </pivotField>
    <pivotField showAll="0"/>
    <pivotField axis="axisCol" showAll="0">
      <items count="6">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4">
    <i>
      <x/>
    </i>
    <i>
      <x v="1"/>
    </i>
    <i>
      <x v="2"/>
    </i>
    <i t="grand">
      <x/>
    </i>
  </rowItems>
  <colFields count="1">
    <field x="4"/>
  </colFields>
  <colItems count="6">
    <i>
      <x/>
    </i>
    <i>
      <x v="1"/>
    </i>
    <i>
      <x v="2"/>
    </i>
    <i>
      <x v="3"/>
    </i>
    <i>
      <x v="4"/>
    </i>
    <i t="grand">
      <x/>
    </i>
  </colItems>
  <dataFields count="1">
    <dataField name="Cuenta de 2. Edad" fld="2" subtotal="count" baseField="0" baseItem="0"/>
  </dataFields>
  <chartFormats count="5">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3.xml><?xml version="1.0" encoding="utf-8"?>
<pivotTableDefinition xmlns="http://schemas.openxmlformats.org/spreadsheetml/2006/main" name="Tabla dinámica1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202:D207"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3">
        <item x="1"/>
        <item x="0"/>
        <item t="default"/>
      </items>
    </pivotField>
    <pivotField showAll="0"/>
    <pivotField showAll="0"/>
    <pivotField showAll="0"/>
    <pivotField showAll="0"/>
    <pivotField showAll="0"/>
    <pivotField axis="axisRow" dataField="1" showAll="0">
      <items count="4">
        <item x="1"/>
        <item x="2"/>
        <item x="0"/>
        <item t="default"/>
      </items>
    </pivotField>
    <pivotField showAll="0"/>
    <pivotField showAll="0"/>
    <pivotField showAll="0"/>
    <pivotField showAll="0"/>
  </pivotFields>
  <rowFields count="1">
    <field x="19"/>
  </rowFields>
  <rowItems count="4">
    <i>
      <x/>
    </i>
    <i>
      <x v="1"/>
    </i>
    <i>
      <x v="2"/>
    </i>
    <i t="grand">
      <x/>
    </i>
  </rowItems>
  <colFields count="1">
    <field x="13"/>
  </colFields>
  <colItems count="3">
    <i>
      <x/>
    </i>
    <i>
      <x v="1"/>
    </i>
    <i t="grand">
      <x/>
    </i>
  </colItems>
  <dataFields count="1">
    <dataField name="Cuenta de 21.Pecepción economía de la ciudad" fld="19" subtotal="count" baseField="0" baseItem="0"/>
  </dataFields>
  <chartFormats count="2">
    <chartFormat chart="0" format="0" series="1">
      <pivotArea type="data" outline="0" fieldPosition="0">
        <references count="2">
          <reference field="4294967294" count="1" selected="0">
            <x v="0"/>
          </reference>
          <reference field="13" count="1" selected="0">
            <x v="0"/>
          </reference>
        </references>
      </pivotArea>
    </chartFormat>
    <chartFormat chart="0" format="1" series="1">
      <pivotArea type="data" outline="0" fieldPosition="0">
        <references count="2">
          <reference field="4294967294" count="1" selected="0">
            <x v="0"/>
          </reference>
          <reference field="1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4.xml><?xml version="1.0" encoding="utf-8"?>
<pivotTableDefinition xmlns="http://schemas.openxmlformats.org/spreadsheetml/2006/main" name="Tabla dinámica10"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34:E138"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axis="axisCol" showAll="0">
      <items count="4">
        <item x="2"/>
        <item x="1"/>
        <item x="0"/>
        <item t="default"/>
      </items>
    </pivotField>
    <pivotField showAll="0"/>
    <pivotField showAll="0"/>
    <pivotField showAll="0"/>
    <pivotField showAll="0"/>
    <pivotField showAll="0"/>
    <pivotField showAll="0"/>
    <pivotField showAll="0"/>
  </pivotFields>
  <rowFields count="1">
    <field x="13"/>
  </rowFields>
  <rowItems count="3">
    <i>
      <x/>
    </i>
    <i>
      <x v="1"/>
    </i>
    <i t="grand">
      <x/>
    </i>
  </rowItems>
  <colFields count="1">
    <field x="16"/>
  </colFields>
  <colItems count="4">
    <i>
      <x/>
    </i>
    <i>
      <x v="1"/>
    </i>
    <i>
      <x v="2"/>
    </i>
    <i t="grand">
      <x/>
    </i>
  </colItems>
  <dataFields count="1">
    <dataField name="Cuenta de 15. Percepción de la informalidad en el centro" fld="13" subtotal="count" baseField="0" baseItem="0"/>
  </dataFields>
  <chartFormats count="3">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5.xml><?xml version="1.0" encoding="utf-8"?>
<pivotTableDefinition xmlns="http://schemas.openxmlformats.org/spreadsheetml/2006/main" name="Tabla dinámica9"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13:G117"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axis="axisCol" showAll="0">
      <items count="6">
        <item x="2"/>
        <item x="0"/>
        <item x="4"/>
        <item x="1"/>
        <item x="3"/>
        <item t="default"/>
      </items>
    </pivotField>
    <pivotField showAll="0"/>
    <pivotField showAll="0"/>
    <pivotField showAll="0"/>
    <pivotField showAll="0"/>
    <pivotField showAll="0"/>
    <pivotField showAll="0"/>
    <pivotField showAll="0"/>
    <pivotField showAll="0"/>
  </pivotFields>
  <rowFields count="1">
    <field x="13"/>
  </rowFields>
  <rowItems count="3">
    <i>
      <x/>
    </i>
    <i>
      <x v="1"/>
    </i>
    <i t="grand">
      <x/>
    </i>
  </rowItems>
  <colFields count="1">
    <field x="15"/>
  </colFields>
  <colItems count="6">
    <i>
      <x/>
    </i>
    <i>
      <x v="1"/>
    </i>
    <i>
      <x v="2"/>
    </i>
    <i>
      <x v="3"/>
    </i>
    <i>
      <x v="4"/>
    </i>
    <i t="grand">
      <x/>
    </i>
  </colItems>
  <dataFields count="1">
    <dataField name="Cuenta de 15. Percepción de la informalidad en el centro" fld="13" subtotal="count" baseField="0" baseItem="0"/>
  </dataFields>
  <chartFormats count="5">
    <chartFormat chart="0" format="0" series="1">
      <pivotArea type="data" outline="0" fieldPosition="0">
        <references count="2">
          <reference field="4294967294" count="1" selected="0">
            <x v="0"/>
          </reference>
          <reference field="15" count="1" selected="0">
            <x v="0"/>
          </reference>
        </references>
      </pivotArea>
    </chartFormat>
    <chartFormat chart="0" format="1" series="1">
      <pivotArea type="data" outline="0" fieldPosition="0">
        <references count="2">
          <reference field="4294967294" count="1" selected="0">
            <x v="0"/>
          </reference>
          <reference field="15" count="1" selected="0">
            <x v="1"/>
          </reference>
        </references>
      </pivotArea>
    </chartFormat>
    <chartFormat chart="0" format="2" series="1">
      <pivotArea type="data" outline="0" fieldPosition="0">
        <references count="2">
          <reference field="4294967294" count="1" selected="0">
            <x v="0"/>
          </reference>
          <reference field="15" count="1" selected="0">
            <x v="2"/>
          </reference>
        </references>
      </pivotArea>
    </chartFormat>
    <chartFormat chart="0" format="3" series="1">
      <pivotArea type="data" outline="0" fieldPosition="0">
        <references count="2">
          <reference field="4294967294" count="1" selected="0">
            <x v="0"/>
          </reference>
          <reference field="15" count="1" selected="0">
            <x v="3"/>
          </reference>
        </references>
      </pivotArea>
    </chartFormat>
    <chartFormat chart="0" format="4" series="1">
      <pivotArea type="data" outline="0" fieldPosition="0">
        <references count="2">
          <reference field="4294967294" count="1" selected="0">
            <x v="0"/>
          </reference>
          <reference field="15"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6.xml><?xml version="1.0" encoding="utf-8"?>
<pivotTableDefinition xmlns="http://schemas.openxmlformats.org/spreadsheetml/2006/main" name="Tabla dinámica8"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91:E95"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axis="axisCol" showAll="0">
      <items count="4">
        <item x="2"/>
        <item x="1"/>
        <item x="0"/>
        <item t="default"/>
      </items>
    </pivotField>
    <pivotField showAll="0"/>
    <pivotField showAll="0"/>
    <pivotField showAll="0"/>
    <pivotField showAll="0"/>
    <pivotField showAll="0"/>
    <pivotField showAll="0"/>
    <pivotField showAll="0"/>
    <pivotField showAll="0"/>
    <pivotField showAll="0"/>
  </pivotFields>
  <rowFields count="1">
    <field x="13"/>
  </rowFields>
  <rowItems count="3">
    <i>
      <x/>
    </i>
    <i>
      <x v="1"/>
    </i>
    <i t="grand">
      <x/>
    </i>
  </rowItems>
  <colFields count="1">
    <field x="14"/>
  </colFields>
  <colItems count="4">
    <i>
      <x/>
    </i>
    <i>
      <x v="1"/>
    </i>
    <i>
      <x v="2"/>
    </i>
    <i t="grand">
      <x/>
    </i>
  </colItems>
  <dataFields count="1">
    <dataField name="Cuenta de 15. Percepción de la informalidad en el centro" fld="13" subtotal="count" baseField="0" baseItem="0"/>
  </dataFields>
  <chartFormats count="3">
    <chartFormat chart="0" format="0" series="1">
      <pivotArea type="data" outline="0" fieldPosition="0">
        <references count="2">
          <reference field="4294967294" count="1" selected="0">
            <x v="0"/>
          </reference>
          <reference field="14" count="1" selected="0">
            <x v="0"/>
          </reference>
        </references>
      </pivotArea>
    </chartFormat>
    <chartFormat chart="0" format="1" series="1">
      <pivotArea type="data" outline="0" fieldPosition="0">
        <references count="2">
          <reference field="4294967294" count="1" selected="0">
            <x v="0"/>
          </reference>
          <reference field="14" count="1" selected="0">
            <x v="1"/>
          </reference>
        </references>
      </pivotArea>
    </chartFormat>
    <chartFormat chart="0" format="2" series="1">
      <pivotArea type="data" outline="0" fieldPosition="0">
        <references count="2">
          <reference field="4294967294" count="1" selected="0">
            <x v="0"/>
          </reference>
          <reference field="1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7"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73:B178" firstHeaderRow="1" firstDataRow="1" firstDataCol="1"/>
  <pivotFields count="24">
    <pivotField showAll="0"/>
    <pivotField showAll="0"/>
    <pivotField showAll="0"/>
    <pivotField showAll="0"/>
    <pivotField showAll="0"/>
    <pivotField showAll="0"/>
    <pivotField showAll="0"/>
    <pivotField showAll="0"/>
    <pivotField showAll="0"/>
    <pivotField axis="axisRow" dataField="1" showAll="0">
      <items count="5">
        <item x="1"/>
        <item x="2"/>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5">
    <i>
      <x/>
    </i>
    <i>
      <x v="1"/>
    </i>
    <i>
      <x v="2"/>
    </i>
    <i>
      <x v="3"/>
    </i>
    <i t="grand">
      <x/>
    </i>
  </rowItems>
  <colItems count="1">
    <i/>
  </colItems>
  <dataFields count="1">
    <dataField name=" 9. personas a cargo" fld="9"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9" count="1" selected="0">
            <x v="0"/>
          </reference>
        </references>
      </pivotArea>
    </chartFormat>
    <chartFormat chart="0" format="2">
      <pivotArea type="data" outline="0" fieldPosition="0">
        <references count="2">
          <reference field="4294967294" count="1" selected="0">
            <x v="0"/>
          </reference>
          <reference field="9" count="1" selected="0">
            <x v="1"/>
          </reference>
        </references>
      </pivotArea>
    </chartFormat>
    <chartFormat chart="0" format="3">
      <pivotArea type="data" outline="0" fieldPosition="0">
        <references count="2">
          <reference field="4294967294" count="1" selected="0">
            <x v="0"/>
          </reference>
          <reference field="9" count="1" selected="0">
            <x v="2"/>
          </reference>
        </references>
      </pivotArea>
    </chartFormat>
    <chartFormat chart="0" format="4">
      <pivotArea type="data" outline="0" fieldPosition="0">
        <references count="2">
          <reference field="4294967294" count="1" selected="0">
            <x v="0"/>
          </reference>
          <reference field="9"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8"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195:B199" firstHeaderRow="1" firstDataRow="1" firstDataCol="1"/>
  <pivotFields count="24">
    <pivotField showAll="0"/>
    <pivotField showAll="0"/>
    <pivotField showAll="0"/>
    <pivotField showAll="0"/>
    <pivotField showAll="0"/>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i>
    <i>
      <x v="1"/>
    </i>
    <i>
      <x v="2"/>
    </i>
    <i t="grand">
      <x/>
    </i>
  </rowItems>
  <colItems count="1">
    <i/>
  </colItems>
  <dataFields count="1">
    <dataField name=" 10. Ingresos diarios" fld="10"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0" count="1" selected="0">
            <x v="0"/>
          </reference>
        </references>
      </pivotArea>
    </chartFormat>
    <chartFormat chart="0" format="2">
      <pivotArea type="data" outline="0" fieldPosition="0">
        <references count="2">
          <reference field="4294967294" count="1" selected="0">
            <x v="0"/>
          </reference>
          <reference field="10" count="1" selected="0">
            <x v="1"/>
          </reference>
        </references>
      </pivotArea>
    </chartFormat>
    <chartFormat chart="0" format="3">
      <pivotArea type="data" outline="0" fieldPosition="0">
        <references count="2">
          <reference field="4294967294" count="1" selected="0">
            <x v="0"/>
          </reference>
          <reference field="1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18"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A3:B6" firstHeaderRow="1" firstDataRow="1" firstDataCol="1"/>
  <pivotFields count="24">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
    <i>
      <x/>
    </i>
    <i>
      <x v="1"/>
    </i>
    <i t="grand">
      <x/>
    </i>
  </rowItems>
  <colItems count="1">
    <i/>
  </colItems>
  <dataFields count="1">
    <dataField name=" 1. Sexo" fld="1" subtotal="count" baseField="0" baseItem="0"/>
  </dataFields>
  <formats count="2">
    <format dxfId="1">
      <pivotArea outline="0" collapsedLevelsAreSubtotals="1" fieldPosition="0">
        <references count="1">
          <reference field="4294967294" count="1" selected="0">
            <x v="0"/>
          </reference>
        </references>
      </pivotArea>
    </format>
    <format dxfId="0">
      <pivotArea outline="0" fieldPosition="0">
        <references count="1">
          <reference field="4294967294" count="1">
            <x v="0"/>
          </reference>
        </references>
      </pivotArea>
    </format>
  </formats>
  <chartFormats count="3">
    <chartFormat chart="0" format="1" series="1">
      <pivotArea type="data" outline="0" fieldPosition="0">
        <references count="1">
          <reference field="4294967294" count="1" selected="0">
            <x v="0"/>
          </reference>
        </references>
      </pivotArea>
    </chartFormat>
    <chartFormat chart="0" format="4">
      <pivotArea type="data" outline="0" fieldPosition="0">
        <references count="2">
          <reference field="4294967294" count="1" selected="0">
            <x v="0"/>
          </reference>
          <reference field="1" count="1" selected="0">
            <x v="0"/>
          </reference>
        </references>
      </pivotArea>
    </chartFormat>
    <chartFormat chart="0" format="5">
      <pivotArea type="data" outline="0" fieldPosition="0">
        <references count="2">
          <reference field="4294967294" count="1" selected="0">
            <x v="0"/>
          </reference>
          <reference field="1"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131:B136" firstHeaderRow="1" firstDataRow="1" firstDataCol="1"/>
  <pivotFields count="24">
    <pivotField showAll="0"/>
    <pivotField showAll="0"/>
    <pivotField showAll="0"/>
    <pivotField showAll="0"/>
    <pivotField showAll="0"/>
    <pivotField showAll="0"/>
    <pivotField showAll="0"/>
    <pivotField axis="axisRow" dataField="1" showAll="0">
      <items count="5">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 7.  actividad económicas" fld="7"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7" count="1" selected="0">
            <x v="0"/>
          </reference>
        </references>
      </pivotArea>
    </chartFormat>
    <chartFormat chart="0" format="2">
      <pivotArea type="data" outline="0" fieldPosition="0">
        <references count="2">
          <reference field="4294967294" count="1" selected="0">
            <x v="0"/>
          </reference>
          <reference field="7" count="1" selected="0">
            <x v="1"/>
          </reference>
        </references>
      </pivotArea>
    </chartFormat>
    <chartFormat chart="0" format="3">
      <pivotArea type="data" outline="0" fieldPosition="0">
        <references count="2">
          <reference field="4294967294" count="1" selected="0">
            <x v="0"/>
          </reference>
          <reference field="7" count="1" selected="0">
            <x v="2"/>
          </reference>
        </references>
      </pivotArea>
    </chartFormat>
    <chartFormat chart="0" format="4">
      <pivotArea type="data" outline="0" fieldPosition="0">
        <references count="2">
          <reference field="4294967294" count="1" selected="0">
            <x v="0"/>
          </reference>
          <reference field="7"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108:B114" firstHeaderRow="1" firstDataRow="1" firstDataCol="1"/>
  <pivotFields count="24">
    <pivotField showAll="0"/>
    <pivotField showAll="0"/>
    <pivotField showAll="0"/>
    <pivotField showAll="0"/>
    <pivotField showAll="0"/>
    <pivotField showAll="0"/>
    <pivotField axis="axisRow" dataField="1" showAll="0">
      <items count="6">
        <item x="3"/>
        <item x="2"/>
        <item x="4"/>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6">
    <i>
      <x/>
    </i>
    <i>
      <x v="1"/>
    </i>
    <i>
      <x v="2"/>
    </i>
    <i>
      <x v="3"/>
    </i>
    <i>
      <x v="4"/>
    </i>
    <i t="grand">
      <x/>
    </i>
  </rowItems>
  <colItems count="1">
    <i/>
  </colItems>
  <dataFields count="1">
    <dataField name=" 6. Tiempo en el sector informal " fld="6" subtotal="count"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6" count="1" selected="0">
            <x v="0"/>
          </reference>
        </references>
      </pivotArea>
    </chartFormat>
    <chartFormat chart="0" format="2">
      <pivotArea type="data" outline="0" fieldPosition="0">
        <references count="2">
          <reference field="4294967294" count="1" selected="0">
            <x v="0"/>
          </reference>
          <reference field="6" count="1" selected="0">
            <x v="1"/>
          </reference>
        </references>
      </pivotArea>
    </chartFormat>
    <chartFormat chart="0" format="3">
      <pivotArea type="data" outline="0" fieldPosition="0">
        <references count="2">
          <reference field="4294967294" count="1" selected="0">
            <x v="0"/>
          </reference>
          <reference field="6" count="1" selected="0">
            <x v="2"/>
          </reference>
        </references>
      </pivotArea>
    </chartFormat>
    <chartFormat chart="0" format="4">
      <pivotArea type="data" outline="0" fieldPosition="0">
        <references count="2">
          <reference field="4294967294" count="1" selected="0">
            <x v="0"/>
          </reference>
          <reference field="6" count="1" selected="0">
            <x v="3"/>
          </reference>
        </references>
      </pivotArea>
    </chartFormat>
    <chartFormat chart="0" format="5">
      <pivotArea type="data" outline="0" fieldPosition="0">
        <references count="2">
          <reference field="4294967294" count="1" selected="0">
            <x v="0"/>
          </reference>
          <reference field="6"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Tabla dinámica1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5">
  <location ref="A279:B283"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s>
  <rowFields count="1">
    <field x="14"/>
  </rowFields>
  <rowItems count="4">
    <i>
      <x/>
    </i>
    <i>
      <x v="1"/>
    </i>
    <i>
      <x v="2"/>
    </i>
    <i t="grand">
      <x/>
    </i>
  </rowItems>
  <colItems count="1">
    <i/>
  </colItems>
  <dataFields count="1">
    <dataField name=" 16. ¿Qué factor impulsa aumento de la informalidad en el centro de la ciudad" fld="14" subtotal="count" baseField="0" baseItem="0"/>
  </dataFields>
  <formats count="1">
    <format dxfId="2">
      <pivotArea dataOnly="0" labelOnly="1" outline="0" axis="axisValues" fieldPosition="0"/>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4" count="1" selected="0">
            <x v="0"/>
          </reference>
        </references>
      </pivotArea>
    </chartFormat>
    <chartFormat chart="0" format="2">
      <pivotArea type="data" outline="0" fieldPosition="0">
        <references count="2">
          <reference field="4294967294" count="1" selected="0">
            <x v="0"/>
          </reference>
          <reference field="14" count="1" selected="0">
            <x v="1"/>
          </reference>
        </references>
      </pivotArea>
    </chartFormat>
    <chartFormat chart="0" format="3">
      <pivotArea type="data" outline="0" fieldPosition="0">
        <references count="2">
          <reference field="4294967294" count="1" selected="0">
            <x v="0"/>
          </reference>
          <reference field="1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drawing" Target="../drawings/drawing4.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rinterSettings" Target="../printerSettings/printerSettings5.bin"/><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26.xml"/><Relationship Id="rId2" Type="http://schemas.openxmlformats.org/officeDocument/2006/relationships/pivotTable" Target="../pivotTables/pivotTable25.xml"/><Relationship Id="rId1" Type="http://schemas.openxmlformats.org/officeDocument/2006/relationships/pivotTable" Target="../pivotTables/pivotTable24.xm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34.xml"/><Relationship Id="rId3" Type="http://schemas.openxmlformats.org/officeDocument/2006/relationships/pivotTable" Target="../pivotTables/pivotTable29.xml"/><Relationship Id="rId7" Type="http://schemas.openxmlformats.org/officeDocument/2006/relationships/pivotTable" Target="../pivotTables/pivotTable33.xml"/><Relationship Id="rId2" Type="http://schemas.openxmlformats.org/officeDocument/2006/relationships/pivotTable" Target="../pivotTables/pivotTable28.xml"/><Relationship Id="rId1" Type="http://schemas.openxmlformats.org/officeDocument/2006/relationships/pivotTable" Target="../pivotTables/pivotTable27.xml"/><Relationship Id="rId6" Type="http://schemas.openxmlformats.org/officeDocument/2006/relationships/pivotTable" Target="../pivotTables/pivotTable32.xml"/><Relationship Id="rId11" Type="http://schemas.openxmlformats.org/officeDocument/2006/relationships/drawing" Target="../drawings/drawing6.xml"/><Relationship Id="rId5" Type="http://schemas.openxmlformats.org/officeDocument/2006/relationships/pivotTable" Target="../pivotTables/pivotTable31.xml"/><Relationship Id="rId10" Type="http://schemas.openxmlformats.org/officeDocument/2006/relationships/pivotTable" Target="../pivotTables/pivotTable36.xml"/><Relationship Id="rId4" Type="http://schemas.openxmlformats.org/officeDocument/2006/relationships/pivotTable" Target="../pivotTables/pivotTable30.xml"/><Relationship Id="rId9" Type="http://schemas.openxmlformats.org/officeDocument/2006/relationships/pivotTable" Target="../pivotTables/pivotTable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6"/>
  <sheetViews>
    <sheetView tabSelected="1" zoomScale="70" zoomScaleNormal="70" workbookViewId="0">
      <selection activeCell="A9" sqref="A9"/>
    </sheetView>
  </sheetViews>
  <sheetFormatPr baseColWidth="10" defaultRowHeight="14.4" x14ac:dyDescent="0.3"/>
  <cols>
    <col min="1" max="1" width="78.5546875" bestFit="1" customWidth="1"/>
    <col min="2" max="2" width="5.88671875" customWidth="1"/>
    <col min="3" max="3" width="18.33203125" style="25" customWidth="1"/>
    <col min="4" max="4" width="16.33203125" customWidth="1"/>
    <col min="6" max="6" width="13" customWidth="1"/>
  </cols>
  <sheetData>
    <row r="1" spans="1:5" ht="105.75" customHeight="1" x14ac:dyDescent="0.3">
      <c r="A1" s="59" t="s">
        <v>133</v>
      </c>
      <c r="B1" s="59"/>
      <c r="C1" s="59"/>
      <c r="D1" s="59"/>
      <c r="E1" s="2"/>
    </row>
    <row r="2" spans="1:5" ht="18" x14ac:dyDescent="0.35">
      <c r="A2" s="13" t="s">
        <v>45</v>
      </c>
      <c r="B2" s="2"/>
      <c r="C2" s="20"/>
      <c r="D2" s="2"/>
      <c r="E2" s="2"/>
    </row>
    <row r="3" spans="1:5" x14ac:dyDescent="0.3">
      <c r="A3" s="2" t="s">
        <v>39</v>
      </c>
      <c r="B3" s="1"/>
      <c r="C3" s="20"/>
      <c r="D3" s="2"/>
      <c r="E3" s="2"/>
    </row>
    <row r="4" spans="1:5" x14ac:dyDescent="0.3">
      <c r="A4" s="2" t="s">
        <v>40</v>
      </c>
      <c r="B4" s="1"/>
      <c r="C4" s="20"/>
      <c r="D4" s="2"/>
    </row>
    <row r="5" spans="1:5" x14ac:dyDescent="0.3">
      <c r="A5" s="2"/>
      <c r="B5" s="2"/>
      <c r="C5" s="20"/>
      <c r="D5" s="2"/>
    </row>
    <row r="6" spans="1:5" ht="18" x14ac:dyDescent="0.35">
      <c r="A6" s="13" t="s">
        <v>46</v>
      </c>
      <c r="B6" s="2"/>
      <c r="C6" s="20"/>
      <c r="D6" s="2"/>
    </row>
    <row r="7" spans="1:5" x14ac:dyDescent="0.3">
      <c r="A7" s="2" t="s">
        <v>41</v>
      </c>
      <c r="B7" s="1"/>
      <c r="C7" s="20"/>
      <c r="D7" s="2"/>
    </row>
    <row r="8" spans="1:5" x14ac:dyDescent="0.3">
      <c r="A8" s="2" t="s">
        <v>42</v>
      </c>
      <c r="B8" s="1"/>
      <c r="C8" s="21"/>
      <c r="D8" s="2"/>
    </row>
    <row r="9" spans="1:5" x14ac:dyDescent="0.3">
      <c r="A9" s="2" t="s">
        <v>43</v>
      </c>
      <c r="B9" s="1"/>
      <c r="C9" s="21"/>
      <c r="D9" s="2"/>
    </row>
    <row r="10" spans="1:5" x14ac:dyDescent="0.3">
      <c r="A10" s="2" t="s">
        <v>44</v>
      </c>
      <c r="B10" s="1"/>
      <c r="C10" s="21"/>
      <c r="D10" s="2"/>
    </row>
    <row r="11" spans="1:5" x14ac:dyDescent="0.3">
      <c r="A11" s="2"/>
      <c r="B11" s="2"/>
      <c r="C11" s="20"/>
      <c r="D11" s="2"/>
    </row>
    <row r="12" spans="1:5" ht="18" x14ac:dyDescent="0.35">
      <c r="A12" s="18" t="s">
        <v>105</v>
      </c>
      <c r="B12" s="2"/>
      <c r="C12" s="20"/>
      <c r="D12" s="2"/>
    </row>
    <row r="13" spans="1:5" x14ac:dyDescent="0.3">
      <c r="A13" s="10" t="s">
        <v>106</v>
      </c>
      <c r="B13" s="1"/>
      <c r="C13" s="21"/>
      <c r="D13" s="2"/>
    </row>
    <row r="14" spans="1:5" x14ac:dyDescent="0.3">
      <c r="A14" s="10" t="s">
        <v>107</v>
      </c>
      <c r="B14" s="1"/>
      <c r="C14" s="21"/>
      <c r="D14" s="2"/>
    </row>
    <row r="15" spans="1:5" x14ac:dyDescent="0.3">
      <c r="A15" s="10" t="s">
        <v>108</v>
      </c>
      <c r="B15" s="1"/>
      <c r="C15" s="21"/>
      <c r="D15" s="2"/>
    </row>
    <row r="16" spans="1:5" x14ac:dyDescent="0.3">
      <c r="A16" s="2"/>
      <c r="B16" s="2"/>
      <c r="C16" s="20"/>
      <c r="D16" s="2"/>
    </row>
    <row r="17" spans="1:5" ht="18" x14ac:dyDescent="0.35">
      <c r="A17" s="54" t="s">
        <v>109</v>
      </c>
      <c r="B17" s="54"/>
      <c r="C17" s="54"/>
      <c r="D17" s="2"/>
      <c r="E17" s="2"/>
    </row>
    <row r="18" spans="1:5" ht="18" x14ac:dyDescent="0.35">
      <c r="A18" s="17" t="s">
        <v>104</v>
      </c>
      <c r="B18" s="16"/>
      <c r="C18" s="22"/>
      <c r="D18" s="2"/>
      <c r="E18" s="2"/>
    </row>
    <row r="19" spans="1:5" x14ac:dyDescent="0.3">
      <c r="A19" s="2" t="s">
        <v>52</v>
      </c>
      <c r="B19" s="1"/>
      <c r="C19" s="21"/>
      <c r="D19" s="2"/>
    </row>
    <row r="20" spans="1:5" x14ac:dyDescent="0.3">
      <c r="A20" s="2" t="s">
        <v>53</v>
      </c>
      <c r="B20" s="1"/>
      <c r="C20" s="21"/>
      <c r="D20" s="2"/>
    </row>
    <row r="21" spans="1:5" x14ac:dyDescent="0.3">
      <c r="A21" s="2" t="s">
        <v>10</v>
      </c>
      <c r="B21" s="1"/>
      <c r="C21" s="21"/>
      <c r="D21" s="2"/>
    </row>
    <row r="22" spans="1:5" x14ac:dyDescent="0.3">
      <c r="A22" s="2" t="s">
        <v>103</v>
      </c>
      <c r="B22" s="1"/>
      <c r="C22" s="21"/>
      <c r="D22" s="2"/>
    </row>
    <row r="23" spans="1:5" x14ac:dyDescent="0.3">
      <c r="A23" s="2"/>
      <c r="B23" s="2"/>
      <c r="C23" s="20"/>
      <c r="D23" s="2"/>
    </row>
    <row r="24" spans="1:5" ht="18" x14ac:dyDescent="0.35">
      <c r="A24" s="54" t="s">
        <v>110</v>
      </c>
      <c r="B24" s="54"/>
      <c r="C24" s="54"/>
      <c r="D24" s="2"/>
    </row>
    <row r="25" spans="1:5" s="11" customFormat="1" x14ac:dyDescent="0.3">
      <c r="A25" s="10" t="s">
        <v>86</v>
      </c>
      <c r="B25" s="9"/>
      <c r="C25" s="21"/>
      <c r="D25" s="10"/>
    </row>
    <row r="26" spans="1:5" s="11" customFormat="1" x14ac:dyDescent="0.3">
      <c r="A26" s="10" t="s">
        <v>85</v>
      </c>
      <c r="B26" s="9"/>
      <c r="C26" s="21"/>
      <c r="D26" s="10"/>
    </row>
    <row r="27" spans="1:5" s="11" customFormat="1" x14ac:dyDescent="0.3">
      <c r="A27" s="10" t="s">
        <v>87</v>
      </c>
      <c r="B27" s="9"/>
      <c r="C27" s="21"/>
      <c r="D27" s="10"/>
    </row>
    <row r="28" spans="1:5" s="11" customFormat="1" x14ac:dyDescent="0.3">
      <c r="A28" s="10" t="s">
        <v>88</v>
      </c>
      <c r="B28" s="9"/>
      <c r="C28" s="21"/>
      <c r="D28" s="10"/>
    </row>
    <row r="29" spans="1:5" s="11" customFormat="1" x14ac:dyDescent="0.3">
      <c r="A29" s="10" t="s">
        <v>89</v>
      </c>
      <c r="B29" s="9"/>
      <c r="C29" s="21"/>
      <c r="D29" s="10"/>
    </row>
    <row r="30" spans="1:5" x14ac:dyDescent="0.3">
      <c r="A30" s="2" t="s">
        <v>90</v>
      </c>
      <c r="B30" s="1"/>
      <c r="C30" s="21"/>
      <c r="D30" s="2"/>
    </row>
    <row r="31" spans="1:5" x14ac:dyDescent="0.3">
      <c r="A31" s="2"/>
      <c r="B31" s="2"/>
      <c r="C31" s="20"/>
      <c r="D31" s="2"/>
    </row>
    <row r="32" spans="1:5" ht="18" x14ac:dyDescent="0.35">
      <c r="A32" s="54" t="s">
        <v>132</v>
      </c>
      <c r="B32" s="54"/>
      <c r="C32" s="54"/>
      <c r="D32" s="2"/>
    </row>
    <row r="33" spans="1:4" x14ac:dyDescent="0.3">
      <c r="A33" s="7" t="s">
        <v>61</v>
      </c>
      <c r="B33" s="4"/>
      <c r="C33" s="23"/>
      <c r="D33" s="2"/>
    </row>
    <row r="34" spans="1:4" x14ac:dyDescent="0.3">
      <c r="A34" s="2" t="s">
        <v>62</v>
      </c>
      <c r="B34" s="1"/>
      <c r="C34" s="21"/>
      <c r="D34" s="2"/>
    </row>
    <row r="35" spans="1:4" x14ac:dyDescent="0.3">
      <c r="A35" s="2" t="s">
        <v>63</v>
      </c>
      <c r="B35" s="1"/>
      <c r="C35" s="21"/>
      <c r="D35" s="2"/>
    </row>
    <row r="36" spans="1:4" x14ac:dyDescent="0.3">
      <c r="A36" s="2" t="s">
        <v>64</v>
      </c>
      <c r="B36" s="1"/>
      <c r="C36" s="21"/>
      <c r="D36" s="2"/>
    </row>
    <row r="37" spans="1:4" x14ac:dyDescent="0.3">
      <c r="A37" s="2" t="s">
        <v>65</v>
      </c>
      <c r="B37" s="1"/>
      <c r="C37" s="21"/>
      <c r="D37" s="2"/>
    </row>
    <row r="38" spans="1:4" x14ac:dyDescent="0.3">
      <c r="A38" s="2"/>
      <c r="B38" s="2"/>
      <c r="C38" s="20"/>
      <c r="D38" s="2"/>
    </row>
    <row r="39" spans="1:4" ht="18" x14ac:dyDescent="0.35">
      <c r="A39" s="13" t="s">
        <v>111</v>
      </c>
      <c r="B39" s="2"/>
      <c r="C39" s="20"/>
      <c r="D39" s="2"/>
    </row>
    <row r="40" spans="1:4" x14ac:dyDescent="0.3">
      <c r="A40" s="2" t="s">
        <v>81</v>
      </c>
      <c r="B40" s="1"/>
      <c r="C40" s="21"/>
      <c r="D40" s="2"/>
    </row>
    <row r="41" spans="1:4" x14ac:dyDescent="0.3">
      <c r="A41" s="2" t="s">
        <v>82</v>
      </c>
      <c r="B41" s="1"/>
      <c r="C41" s="21"/>
      <c r="D41" s="2"/>
    </row>
    <row r="42" spans="1:4" x14ac:dyDescent="0.3">
      <c r="A42" s="2" t="s">
        <v>83</v>
      </c>
      <c r="B42" s="1"/>
      <c r="C42" s="21"/>
      <c r="D42" s="2"/>
    </row>
    <row r="43" spans="1:4" x14ac:dyDescent="0.3">
      <c r="A43" s="2" t="s">
        <v>84</v>
      </c>
      <c r="B43" s="1"/>
      <c r="C43" s="21"/>
      <c r="D43" s="2"/>
    </row>
    <row r="44" spans="1:4" x14ac:dyDescent="0.3">
      <c r="A44" s="2"/>
      <c r="B44" s="2"/>
      <c r="C44" s="20"/>
      <c r="D44" s="2"/>
    </row>
    <row r="45" spans="1:4" ht="18" x14ac:dyDescent="0.35">
      <c r="A45" s="54" t="s">
        <v>112</v>
      </c>
      <c r="B45" s="54"/>
      <c r="C45" s="54"/>
      <c r="D45" s="2"/>
    </row>
    <row r="46" spans="1:4" x14ac:dyDescent="0.3">
      <c r="A46" s="2" t="s">
        <v>19</v>
      </c>
      <c r="B46" s="1"/>
      <c r="C46" s="21"/>
      <c r="D46" s="2"/>
    </row>
    <row r="47" spans="1:4" x14ac:dyDescent="0.3">
      <c r="A47" s="2" t="s">
        <v>20</v>
      </c>
      <c r="B47" s="1"/>
      <c r="C47" s="21"/>
      <c r="D47" s="2"/>
    </row>
    <row r="48" spans="1:4" x14ac:dyDescent="0.3">
      <c r="A48" s="2"/>
      <c r="B48" s="2"/>
      <c r="C48" s="20"/>
      <c r="D48" s="2"/>
    </row>
    <row r="49" spans="1:4" ht="18" x14ac:dyDescent="0.35">
      <c r="A49" s="54" t="s">
        <v>113</v>
      </c>
      <c r="B49" s="54"/>
      <c r="C49" s="54"/>
      <c r="D49" s="2"/>
    </row>
    <row r="50" spans="1:4" s="8" customFormat="1" x14ac:dyDescent="0.3">
      <c r="A50" s="7" t="s">
        <v>66</v>
      </c>
      <c r="B50" s="6"/>
      <c r="C50" s="24"/>
      <c r="D50" s="14"/>
    </row>
    <row r="51" spans="1:4" x14ac:dyDescent="0.3">
      <c r="A51" s="2" t="s">
        <v>54</v>
      </c>
      <c r="B51" s="1"/>
      <c r="C51" s="21"/>
      <c r="D51" s="2"/>
    </row>
    <row r="52" spans="1:4" x14ac:dyDescent="0.3">
      <c r="A52" s="2" t="s">
        <v>55</v>
      </c>
      <c r="B52" s="1"/>
      <c r="C52" s="21"/>
      <c r="D52" s="2"/>
    </row>
    <row r="53" spans="1:4" x14ac:dyDescent="0.3">
      <c r="A53" s="2" t="s">
        <v>56</v>
      </c>
      <c r="B53" s="1"/>
      <c r="C53" s="21"/>
      <c r="D53" s="2"/>
    </row>
    <row r="54" spans="1:4" x14ac:dyDescent="0.3">
      <c r="A54" s="2"/>
      <c r="B54" s="2"/>
      <c r="C54" s="20"/>
      <c r="D54" s="2"/>
    </row>
    <row r="55" spans="1:4" ht="18" x14ac:dyDescent="0.35">
      <c r="A55" s="54" t="s">
        <v>114</v>
      </c>
      <c r="B55" s="54"/>
      <c r="C55" s="54"/>
      <c r="D55" s="2"/>
    </row>
    <row r="56" spans="1:4" x14ac:dyDescent="0.3">
      <c r="A56" s="15" t="s">
        <v>48</v>
      </c>
      <c r="B56" s="1"/>
      <c r="C56" s="21"/>
      <c r="D56" s="2"/>
    </row>
    <row r="57" spans="1:4" x14ac:dyDescent="0.3">
      <c r="A57" s="2" t="s">
        <v>57</v>
      </c>
      <c r="B57" s="1"/>
      <c r="C57" s="21"/>
      <c r="D57" s="2"/>
    </row>
    <row r="58" spans="1:4" x14ac:dyDescent="0.3">
      <c r="A58" s="2" t="s">
        <v>58</v>
      </c>
      <c r="B58" s="1"/>
      <c r="C58" s="21"/>
      <c r="D58" s="2"/>
    </row>
    <row r="59" spans="1:4" x14ac:dyDescent="0.3">
      <c r="A59" s="2" t="s">
        <v>59</v>
      </c>
      <c r="B59" s="1"/>
      <c r="C59" s="21"/>
      <c r="D59" s="2"/>
    </row>
    <row r="60" spans="1:4" x14ac:dyDescent="0.3">
      <c r="A60" s="2"/>
      <c r="B60" s="2"/>
      <c r="C60" s="20"/>
      <c r="D60" s="2"/>
    </row>
    <row r="61" spans="1:4" ht="18" x14ac:dyDescent="0.35">
      <c r="A61" s="53" t="s">
        <v>115</v>
      </c>
      <c r="B61" s="5"/>
      <c r="C61" s="23"/>
      <c r="D61" s="5"/>
    </row>
    <row r="62" spans="1:4" x14ac:dyDescent="0.3">
      <c r="A62" s="2" t="s">
        <v>100</v>
      </c>
      <c r="B62" s="1"/>
      <c r="C62" s="21"/>
      <c r="D62" s="2"/>
    </row>
    <row r="63" spans="1:4" x14ac:dyDescent="0.3">
      <c r="A63" s="10" t="s">
        <v>1</v>
      </c>
      <c r="B63" s="1"/>
      <c r="C63" s="21"/>
      <c r="D63" s="2"/>
    </row>
    <row r="64" spans="1:4" x14ac:dyDescent="0.3">
      <c r="A64" s="2" t="s">
        <v>49</v>
      </c>
      <c r="B64" s="1"/>
      <c r="C64" s="21"/>
      <c r="D64" s="2"/>
    </row>
    <row r="65" spans="1:6" x14ac:dyDescent="0.3">
      <c r="A65" s="2" t="s">
        <v>60</v>
      </c>
      <c r="B65" s="1"/>
      <c r="C65" s="21"/>
      <c r="D65" s="2"/>
    </row>
    <row r="66" spans="1:6" x14ac:dyDescent="0.3">
      <c r="A66" s="2" t="s">
        <v>0</v>
      </c>
      <c r="B66" s="1"/>
      <c r="C66" s="21"/>
      <c r="D66" s="2"/>
    </row>
    <row r="67" spans="1:6" x14ac:dyDescent="0.3">
      <c r="A67" s="2"/>
      <c r="B67" s="2"/>
      <c r="C67" s="20"/>
      <c r="D67" s="2"/>
    </row>
    <row r="68" spans="1:6" ht="18" x14ac:dyDescent="0.35">
      <c r="A68" s="54" t="s">
        <v>116</v>
      </c>
      <c r="B68" s="54"/>
      <c r="C68" s="54"/>
      <c r="D68" s="2"/>
    </row>
    <row r="69" spans="1:6" x14ac:dyDescent="0.3">
      <c r="A69" s="2" t="s">
        <v>2</v>
      </c>
      <c r="B69" s="1"/>
      <c r="C69" s="21"/>
      <c r="D69" s="2"/>
    </row>
    <row r="70" spans="1:6" x14ac:dyDescent="0.3">
      <c r="A70" s="2" t="s">
        <v>3</v>
      </c>
      <c r="B70" s="1"/>
      <c r="C70" s="21"/>
      <c r="D70" s="2"/>
    </row>
    <row r="71" spans="1:6" x14ac:dyDescent="0.3">
      <c r="A71" s="2" t="s">
        <v>4</v>
      </c>
      <c r="B71" s="1"/>
      <c r="C71" s="21"/>
      <c r="D71" s="2"/>
    </row>
    <row r="72" spans="1:6" x14ac:dyDescent="0.3">
      <c r="A72" s="2" t="s">
        <v>5</v>
      </c>
      <c r="B72" s="1"/>
      <c r="C72" s="21"/>
      <c r="D72" s="2"/>
    </row>
    <row r="73" spans="1:6" x14ac:dyDescent="0.3">
      <c r="A73" s="2"/>
      <c r="B73" s="2"/>
      <c r="C73" s="20"/>
      <c r="D73" s="2"/>
    </row>
    <row r="74" spans="1:6" ht="18" x14ac:dyDescent="0.35">
      <c r="A74" s="54" t="s">
        <v>117</v>
      </c>
      <c r="B74" s="54"/>
      <c r="C74" s="54"/>
      <c r="D74" s="2"/>
    </row>
    <row r="75" spans="1:6" x14ac:dyDescent="0.3">
      <c r="A75" s="7" t="s">
        <v>50</v>
      </c>
      <c r="B75" s="4"/>
      <c r="C75" s="23"/>
      <c r="D75" s="2"/>
    </row>
    <row r="76" spans="1:6" x14ac:dyDescent="0.3">
      <c r="A76" s="2" t="s">
        <v>34</v>
      </c>
      <c r="B76" s="1"/>
      <c r="C76" s="21"/>
      <c r="D76" s="2"/>
    </row>
    <row r="77" spans="1:6" x14ac:dyDescent="0.3">
      <c r="A77" s="2" t="s">
        <v>35</v>
      </c>
      <c r="B77" s="1"/>
      <c r="C77" s="21"/>
      <c r="D77" s="2"/>
    </row>
    <row r="78" spans="1:6" x14ac:dyDescent="0.3">
      <c r="A78" s="2" t="s">
        <v>36</v>
      </c>
      <c r="B78" s="1"/>
      <c r="C78" s="21"/>
      <c r="D78" s="2"/>
    </row>
    <row r="79" spans="1:6" x14ac:dyDescent="0.3">
      <c r="A79" s="2"/>
      <c r="B79" s="2"/>
      <c r="C79" s="20"/>
      <c r="D79" s="2"/>
    </row>
    <row r="80" spans="1:6" ht="60" customHeight="1" x14ac:dyDescent="0.35">
      <c r="A80" s="57" t="s">
        <v>118</v>
      </c>
      <c r="B80" s="57"/>
      <c r="C80" s="57"/>
      <c r="D80" s="57"/>
      <c r="E80" s="3"/>
      <c r="F80" s="3"/>
    </row>
    <row r="81" spans="1:6" x14ac:dyDescent="0.3">
      <c r="A81" s="2" t="s">
        <v>6</v>
      </c>
      <c r="B81" s="1"/>
      <c r="C81" s="21"/>
      <c r="D81" s="2"/>
    </row>
    <row r="82" spans="1:6" x14ac:dyDescent="0.3">
      <c r="A82" s="2" t="s">
        <v>7</v>
      </c>
      <c r="B82" s="1"/>
      <c r="C82" s="21"/>
      <c r="D82" s="2"/>
    </row>
    <row r="83" spans="1:6" x14ac:dyDescent="0.3">
      <c r="A83" s="2" t="s">
        <v>8</v>
      </c>
      <c r="B83" s="1"/>
      <c r="C83" s="21"/>
      <c r="D83" s="2"/>
    </row>
    <row r="84" spans="1:6" x14ac:dyDescent="0.3">
      <c r="A84" s="2" t="s">
        <v>9</v>
      </c>
      <c r="B84" s="1"/>
      <c r="C84" s="21"/>
      <c r="D84" s="2"/>
    </row>
    <row r="85" spans="1:6" x14ac:dyDescent="0.3">
      <c r="A85" s="2" t="s">
        <v>92</v>
      </c>
      <c r="B85" s="1"/>
      <c r="C85" s="21"/>
      <c r="D85" s="2"/>
    </row>
    <row r="86" spans="1:6" ht="27.6" customHeight="1" x14ac:dyDescent="0.35">
      <c r="A86" s="57" t="s">
        <v>119</v>
      </c>
      <c r="B86" s="57"/>
      <c r="C86" s="57"/>
      <c r="D86" s="57"/>
      <c r="E86" s="3"/>
      <c r="F86" s="3"/>
    </row>
    <row r="87" spans="1:6" x14ac:dyDescent="0.3">
      <c r="A87" s="2" t="s">
        <v>11</v>
      </c>
      <c r="B87" s="1"/>
      <c r="C87" s="21"/>
      <c r="D87" s="2"/>
    </row>
    <row r="88" spans="1:6" x14ac:dyDescent="0.3">
      <c r="A88" s="2" t="s">
        <v>12</v>
      </c>
      <c r="B88" s="1"/>
      <c r="C88" s="21"/>
      <c r="D88" s="2"/>
    </row>
    <row r="89" spans="1:6" x14ac:dyDescent="0.3">
      <c r="A89" s="2" t="s">
        <v>13</v>
      </c>
      <c r="B89" s="1"/>
      <c r="C89" s="21"/>
      <c r="D89" s="2"/>
    </row>
    <row r="90" spans="1:6" x14ac:dyDescent="0.3">
      <c r="A90" s="2"/>
      <c r="B90" s="2"/>
      <c r="C90" s="20"/>
      <c r="D90" s="2"/>
    </row>
    <row r="91" spans="1:6" ht="33.75" customHeight="1" x14ac:dyDescent="0.35">
      <c r="A91" s="57" t="s">
        <v>120</v>
      </c>
      <c r="B91" s="57"/>
      <c r="C91" s="57"/>
      <c r="D91" s="57"/>
    </row>
    <row r="92" spans="1:6" x14ac:dyDescent="0.3">
      <c r="A92" s="2" t="s">
        <v>93</v>
      </c>
      <c r="B92" s="1"/>
      <c r="C92" s="21"/>
      <c r="D92" s="2"/>
    </row>
    <row r="93" spans="1:6" x14ac:dyDescent="0.3">
      <c r="A93" s="2" t="s">
        <v>94</v>
      </c>
      <c r="B93" s="1"/>
      <c r="C93" s="21"/>
      <c r="D93" s="2"/>
    </row>
    <row r="94" spans="1:6" x14ac:dyDescent="0.3">
      <c r="A94" s="2" t="s">
        <v>95</v>
      </c>
      <c r="B94" s="1"/>
      <c r="C94" s="21"/>
      <c r="D94" s="2"/>
    </row>
    <row r="95" spans="1:6" x14ac:dyDescent="0.3">
      <c r="A95" s="2" t="s">
        <v>96</v>
      </c>
      <c r="B95" s="1"/>
      <c r="C95" s="21"/>
      <c r="D95" s="2"/>
    </row>
    <row r="96" spans="1:6" x14ac:dyDescent="0.3">
      <c r="A96" s="2"/>
      <c r="B96" s="2"/>
      <c r="C96" s="21"/>
      <c r="D96" s="2"/>
    </row>
    <row r="97" spans="1:5" ht="18" x14ac:dyDescent="0.35">
      <c r="A97" s="13" t="s">
        <v>121</v>
      </c>
      <c r="B97" s="2"/>
      <c r="C97" s="20"/>
      <c r="D97" s="2"/>
    </row>
    <row r="98" spans="1:5" x14ac:dyDescent="0.3">
      <c r="A98" s="2" t="s">
        <v>97</v>
      </c>
      <c r="B98" s="1"/>
      <c r="C98" s="21"/>
      <c r="D98" s="2"/>
    </row>
    <row r="99" spans="1:5" x14ac:dyDescent="0.3">
      <c r="A99" s="2" t="s">
        <v>67</v>
      </c>
      <c r="B99" s="1"/>
      <c r="C99" s="21"/>
      <c r="D99" s="2"/>
    </row>
    <row r="100" spans="1:5" x14ac:dyDescent="0.3">
      <c r="A100" s="2" t="s">
        <v>68</v>
      </c>
      <c r="B100" s="1"/>
      <c r="C100" s="21"/>
      <c r="D100" s="2"/>
    </row>
    <row r="101" spans="1:5" x14ac:dyDescent="0.3">
      <c r="A101" s="2" t="s">
        <v>69</v>
      </c>
      <c r="B101" s="1"/>
      <c r="C101" s="21"/>
      <c r="D101" s="2"/>
    </row>
    <row r="102" spans="1:5" x14ac:dyDescent="0.3">
      <c r="A102" s="2" t="s">
        <v>70</v>
      </c>
      <c r="B102" s="1"/>
      <c r="C102" s="21"/>
      <c r="D102" s="2"/>
    </row>
    <row r="103" spans="1:5" x14ac:dyDescent="0.3">
      <c r="B103" s="2"/>
      <c r="C103" s="20"/>
      <c r="D103" s="2"/>
    </row>
    <row r="104" spans="1:5" ht="39.75" customHeight="1" x14ac:dyDescent="0.35">
      <c r="A104" s="57" t="s">
        <v>122</v>
      </c>
      <c r="B104" s="57"/>
      <c r="C104" s="57"/>
      <c r="D104" s="57"/>
      <c r="E104" s="3"/>
    </row>
    <row r="105" spans="1:5" x14ac:dyDescent="0.3">
      <c r="A105" s="2" t="s">
        <v>15</v>
      </c>
      <c r="B105" s="1"/>
      <c r="C105" s="21"/>
      <c r="D105" s="2"/>
    </row>
    <row r="106" spans="1:5" x14ac:dyDescent="0.3">
      <c r="A106" s="2" t="s">
        <v>16</v>
      </c>
      <c r="B106" s="1"/>
      <c r="C106" s="21"/>
      <c r="D106" s="2"/>
    </row>
    <row r="107" spans="1:5" x14ac:dyDescent="0.3">
      <c r="A107" s="2" t="s">
        <v>17</v>
      </c>
      <c r="B107" s="1"/>
      <c r="C107" s="21"/>
      <c r="D107" s="2"/>
    </row>
    <row r="108" spans="1:5" x14ac:dyDescent="0.3">
      <c r="A108" s="2" t="s">
        <v>18</v>
      </c>
      <c r="B108" s="1"/>
      <c r="C108" s="21"/>
      <c r="D108" s="2"/>
    </row>
    <row r="109" spans="1:5" x14ac:dyDescent="0.3">
      <c r="A109" s="2"/>
      <c r="B109" s="2"/>
      <c r="C109" s="20"/>
      <c r="D109" s="2"/>
    </row>
    <row r="110" spans="1:5" ht="18" x14ac:dyDescent="0.35">
      <c r="A110" s="13" t="s">
        <v>123</v>
      </c>
      <c r="B110" s="2"/>
      <c r="C110" s="20"/>
      <c r="D110" s="2"/>
    </row>
    <row r="111" spans="1:5" x14ac:dyDescent="0.3">
      <c r="A111" s="2" t="s">
        <v>21</v>
      </c>
      <c r="B111" s="1"/>
      <c r="C111" s="21"/>
      <c r="D111" s="2"/>
    </row>
    <row r="112" spans="1:5" x14ac:dyDescent="0.3">
      <c r="A112" s="2" t="s">
        <v>22</v>
      </c>
      <c r="B112" s="1"/>
      <c r="C112" s="21"/>
      <c r="D112" s="2"/>
    </row>
    <row r="113" spans="1:4" x14ac:dyDescent="0.3">
      <c r="A113" s="2" t="s">
        <v>23</v>
      </c>
      <c r="B113" s="1"/>
      <c r="C113" s="21"/>
      <c r="D113" s="2"/>
    </row>
    <row r="114" spans="1:4" x14ac:dyDescent="0.3">
      <c r="A114" s="2"/>
      <c r="B114" s="2"/>
      <c r="C114" s="20"/>
      <c r="D114" s="2"/>
    </row>
    <row r="115" spans="1:4" ht="18" x14ac:dyDescent="0.35">
      <c r="A115" s="54" t="s">
        <v>124</v>
      </c>
      <c r="B115" s="54"/>
      <c r="C115" s="54"/>
      <c r="D115" s="2"/>
    </row>
    <row r="116" spans="1:4" x14ac:dyDescent="0.3">
      <c r="A116" s="2" t="s">
        <v>51</v>
      </c>
      <c r="B116" s="1"/>
      <c r="C116" s="21"/>
      <c r="D116" s="2"/>
    </row>
    <row r="117" spans="1:4" x14ac:dyDescent="0.3">
      <c r="A117" s="2" t="s">
        <v>24</v>
      </c>
      <c r="B117" s="1"/>
      <c r="C117" s="21"/>
      <c r="D117" s="2"/>
    </row>
    <row r="118" spans="1:4" x14ac:dyDescent="0.3">
      <c r="A118" s="2" t="s">
        <v>25</v>
      </c>
      <c r="B118" s="1"/>
      <c r="C118" s="21"/>
      <c r="D118" s="2"/>
    </row>
    <row r="119" spans="1:4" x14ac:dyDescent="0.3">
      <c r="A119" s="2" t="s">
        <v>71</v>
      </c>
      <c r="B119" s="1"/>
      <c r="C119" s="21"/>
      <c r="D119" s="2"/>
    </row>
    <row r="120" spans="1:4" x14ac:dyDescent="0.3">
      <c r="A120" s="2" t="s">
        <v>26</v>
      </c>
      <c r="B120" s="1"/>
      <c r="C120" s="21"/>
      <c r="D120" s="2"/>
    </row>
    <row r="121" spans="1:4" x14ac:dyDescent="0.3">
      <c r="A121" s="2"/>
      <c r="B121" s="2"/>
      <c r="C121" s="20"/>
      <c r="D121" s="2"/>
    </row>
    <row r="122" spans="1:4" ht="18" x14ac:dyDescent="0.35">
      <c r="A122" s="54" t="s">
        <v>125</v>
      </c>
      <c r="B122" s="54"/>
      <c r="C122" s="54"/>
      <c r="D122" s="2"/>
    </row>
    <row r="123" spans="1:4" x14ac:dyDescent="0.3">
      <c r="A123" s="2" t="s">
        <v>27</v>
      </c>
      <c r="B123" s="1"/>
      <c r="C123" s="21"/>
      <c r="D123" s="2"/>
    </row>
    <row r="124" spans="1:4" x14ac:dyDescent="0.3">
      <c r="A124" s="2" t="s">
        <v>28</v>
      </c>
      <c r="B124" s="1"/>
      <c r="C124" s="21"/>
      <c r="D124" s="2"/>
    </row>
    <row r="125" spans="1:4" x14ac:dyDescent="0.3">
      <c r="A125" s="2" t="s">
        <v>29</v>
      </c>
      <c r="B125" s="1"/>
      <c r="C125" s="21"/>
      <c r="D125" s="2"/>
    </row>
    <row r="126" spans="1:4" x14ac:dyDescent="0.3">
      <c r="A126" s="2" t="s">
        <v>30</v>
      </c>
      <c r="B126" s="1"/>
      <c r="C126" s="21"/>
      <c r="D126" s="2"/>
    </row>
    <row r="127" spans="1:4" x14ac:dyDescent="0.3">
      <c r="A127" s="2" t="s">
        <v>31</v>
      </c>
      <c r="B127" s="1"/>
      <c r="C127" s="21"/>
      <c r="D127" s="2"/>
    </row>
    <row r="128" spans="1:4" x14ac:dyDescent="0.3">
      <c r="A128" s="2"/>
      <c r="B128" s="2"/>
      <c r="C128" s="20"/>
      <c r="D128" s="2"/>
    </row>
    <row r="129" spans="1:4" ht="19.2" customHeight="1" x14ac:dyDescent="0.35">
      <c r="A129" s="57" t="s">
        <v>126</v>
      </c>
      <c r="B129" s="57"/>
      <c r="C129" s="57"/>
      <c r="D129" s="57"/>
    </row>
    <row r="130" spans="1:4" x14ac:dyDescent="0.3">
      <c r="A130" s="2" t="s">
        <v>32</v>
      </c>
      <c r="B130" s="1"/>
      <c r="C130" s="21"/>
      <c r="D130" s="2"/>
    </row>
    <row r="131" spans="1:4" x14ac:dyDescent="0.3">
      <c r="A131" s="2" t="s">
        <v>33</v>
      </c>
      <c r="B131" s="1"/>
      <c r="C131" s="21"/>
      <c r="D131" s="2"/>
    </row>
    <row r="132" spans="1:4" x14ac:dyDescent="0.3">
      <c r="A132" s="2" t="s">
        <v>14</v>
      </c>
      <c r="B132" s="1"/>
      <c r="C132" s="21"/>
      <c r="D132" s="2"/>
    </row>
    <row r="133" spans="1:4" x14ac:dyDescent="0.3">
      <c r="A133" s="2"/>
      <c r="B133" s="2"/>
      <c r="C133" s="20"/>
      <c r="D133" s="2"/>
    </row>
    <row r="134" spans="1:4" ht="25.2" customHeight="1" x14ac:dyDescent="0.35">
      <c r="A134" s="57" t="s">
        <v>127</v>
      </c>
      <c r="B134" s="57"/>
      <c r="C134" s="57"/>
      <c r="D134" s="57"/>
    </row>
    <row r="135" spans="1:4" x14ac:dyDescent="0.3">
      <c r="A135" s="2" t="s">
        <v>32</v>
      </c>
      <c r="B135" s="1"/>
      <c r="C135" s="21"/>
      <c r="D135" s="2"/>
    </row>
    <row r="136" spans="1:4" x14ac:dyDescent="0.3">
      <c r="A136" s="2" t="s">
        <v>37</v>
      </c>
      <c r="B136" s="1"/>
      <c r="C136" s="21"/>
      <c r="D136" s="2"/>
    </row>
    <row r="137" spans="1:4" x14ac:dyDescent="0.3">
      <c r="A137" s="2"/>
      <c r="B137" s="2"/>
      <c r="C137" s="20"/>
      <c r="D137" s="2"/>
    </row>
    <row r="138" spans="1:4" ht="18" x14ac:dyDescent="0.35">
      <c r="A138" s="13" t="s">
        <v>128</v>
      </c>
      <c r="B138" s="2"/>
      <c r="C138" s="20"/>
      <c r="D138" s="2"/>
    </row>
    <row r="139" spans="1:4" x14ac:dyDescent="0.3">
      <c r="A139" s="2" t="s">
        <v>72</v>
      </c>
      <c r="B139" s="1"/>
      <c r="C139" s="20"/>
      <c r="D139" s="2"/>
    </row>
    <row r="140" spans="1:4" x14ac:dyDescent="0.3">
      <c r="A140" s="2" t="s">
        <v>73</v>
      </c>
      <c r="B140" s="1"/>
      <c r="C140" s="21"/>
      <c r="D140" s="2"/>
    </row>
    <row r="141" spans="1:4" x14ac:dyDescent="0.3">
      <c r="A141" s="2" t="s">
        <v>74</v>
      </c>
      <c r="B141" s="1"/>
      <c r="C141" s="21"/>
      <c r="D141" s="2"/>
    </row>
    <row r="142" spans="1:4" x14ac:dyDescent="0.3">
      <c r="A142" s="2" t="s">
        <v>75</v>
      </c>
      <c r="B142" s="1"/>
      <c r="C142" s="21"/>
      <c r="D142" s="2"/>
    </row>
    <row r="143" spans="1:4" x14ac:dyDescent="0.3">
      <c r="A143" s="2"/>
      <c r="B143" s="2"/>
      <c r="C143" s="20"/>
      <c r="D143" s="2"/>
    </row>
    <row r="144" spans="1:4" ht="15" customHeight="1" x14ac:dyDescent="0.35">
      <c r="A144" s="58" t="s">
        <v>129</v>
      </c>
      <c r="B144" s="58"/>
      <c r="C144" s="58"/>
      <c r="D144" s="58"/>
    </row>
    <row r="145" spans="1:4" x14ac:dyDescent="0.3">
      <c r="A145" s="2" t="s">
        <v>102</v>
      </c>
      <c r="B145" s="1"/>
      <c r="C145" s="21"/>
      <c r="D145" s="2"/>
    </row>
    <row r="146" spans="1:4" x14ac:dyDescent="0.3">
      <c r="A146" s="2" t="s">
        <v>98</v>
      </c>
      <c r="B146" s="1"/>
      <c r="C146" s="21"/>
      <c r="D146" s="2"/>
    </row>
    <row r="147" spans="1:4" x14ac:dyDescent="0.3">
      <c r="A147" s="2" t="s">
        <v>99</v>
      </c>
      <c r="B147" s="1"/>
      <c r="C147" s="21"/>
      <c r="D147" s="2"/>
    </row>
    <row r="148" spans="1:4" x14ac:dyDescent="0.3">
      <c r="A148" s="2"/>
      <c r="B148" s="2"/>
      <c r="C148" s="20"/>
      <c r="D148" s="2"/>
    </row>
    <row r="149" spans="1:4" ht="18" x14ac:dyDescent="0.35">
      <c r="A149" s="54" t="s">
        <v>130</v>
      </c>
      <c r="B149" s="54"/>
      <c r="C149" s="54"/>
      <c r="D149" s="54"/>
    </row>
    <row r="150" spans="1:4" x14ac:dyDescent="0.3">
      <c r="A150" s="2" t="s">
        <v>32</v>
      </c>
      <c r="B150" s="1"/>
      <c r="C150" s="21"/>
      <c r="D150" s="2"/>
    </row>
    <row r="151" spans="1:4" x14ac:dyDescent="0.3">
      <c r="A151" s="2" t="s">
        <v>37</v>
      </c>
      <c r="B151" s="1"/>
      <c r="C151" s="21"/>
      <c r="D151" s="2"/>
    </row>
    <row r="152" spans="1:4" x14ac:dyDescent="0.3">
      <c r="A152" s="2" t="s">
        <v>47</v>
      </c>
      <c r="B152" s="1"/>
      <c r="C152" s="21"/>
      <c r="D152" s="2"/>
    </row>
    <row r="153" spans="1:4" x14ac:dyDescent="0.3">
      <c r="A153" s="2"/>
      <c r="B153" s="2"/>
      <c r="C153" s="20"/>
      <c r="D153" s="2"/>
    </row>
    <row r="154" spans="1:4" ht="18" x14ac:dyDescent="0.35">
      <c r="A154" s="13" t="s">
        <v>131</v>
      </c>
      <c r="B154" s="2"/>
      <c r="C154" s="20"/>
      <c r="D154" s="2"/>
    </row>
    <row r="155" spans="1:4" x14ac:dyDescent="0.3">
      <c r="A155" s="2" t="s">
        <v>91</v>
      </c>
      <c r="B155" s="1"/>
      <c r="C155" s="21"/>
      <c r="D155" s="2"/>
    </row>
    <row r="156" spans="1:4" x14ac:dyDescent="0.3">
      <c r="A156" s="2" t="s">
        <v>76</v>
      </c>
      <c r="B156" s="1"/>
      <c r="C156" s="21"/>
      <c r="D156" s="2"/>
    </row>
    <row r="157" spans="1:4" x14ac:dyDescent="0.3">
      <c r="A157" s="2" t="s">
        <v>77</v>
      </c>
      <c r="B157" s="1"/>
      <c r="C157" s="21"/>
      <c r="D157" s="2"/>
    </row>
    <row r="158" spans="1:4" x14ac:dyDescent="0.3">
      <c r="A158" s="2" t="s">
        <v>78</v>
      </c>
      <c r="B158" s="1"/>
      <c r="C158" s="21"/>
      <c r="D158" s="2"/>
    </row>
    <row r="159" spans="1:4" x14ac:dyDescent="0.3">
      <c r="A159" s="2" t="s">
        <v>79</v>
      </c>
      <c r="B159" s="1"/>
      <c r="C159" s="21"/>
      <c r="D159" s="2"/>
    </row>
    <row r="160" spans="1:4" x14ac:dyDescent="0.3">
      <c r="A160" s="2" t="s">
        <v>80</v>
      </c>
      <c r="B160" s="1"/>
      <c r="C160" s="21"/>
      <c r="D160" s="2"/>
    </row>
    <row r="161" spans="1:4" x14ac:dyDescent="0.3">
      <c r="A161" s="2" t="s">
        <v>101</v>
      </c>
      <c r="B161" s="1"/>
      <c r="C161" s="21"/>
      <c r="D161" s="2"/>
    </row>
    <row r="162" spans="1:4" x14ac:dyDescent="0.3">
      <c r="A162" s="2"/>
      <c r="B162" s="2"/>
      <c r="C162" s="20"/>
      <c r="D162" s="2"/>
    </row>
    <row r="163" spans="1:4" ht="73.5" customHeight="1" x14ac:dyDescent="0.3">
      <c r="A163" s="55" t="s">
        <v>134</v>
      </c>
      <c r="B163" s="55"/>
      <c r="C163" s="55"/>
      <c r="D163" s="55"/>
    </row>
    <row r="164" spans="1:4" x14ac:dyDescent="0.3">
      <c r="A164" s="56" t="s">
        <v>38</v>
      </c>
      <c r="B164" s="56"/>
      <c r="C164" s="56"/>
      <c r="D164" s="56"/>
    </row>
    <row r="165" spans="1:4" x14ac:dyDescent="0.3">
      <c r="A165" s="2"/>
      <c r="B165" s="2"/>
      <c r="C165" s="20"/>
      <c r="D165" s="2"/>
    </row>
    <row r="166" spans="1:4" x14ac:dyDescent="0.3">
      <c r="A166" s="2"/>
      <c r="C166" s="20"/>
    </row>
  </sheetData>
  <mergeCells count="21">
    <mergeCell ref="A91:D91"/>
    <mergeCell ref="A1:D1"/>
    <mergeCell ref="A17:C17"/>
    <mergeCell ref="A24:C24"/>
    <mergeCell ref="A32:C32"/>
    <mergeCell ref="A45:C45"/>
    <mergeCell ref="A49:C49"/>
    <mergeCell ref="A55:C55"/>
    <mergeCell ref="A68:C68"/>
    <mergeCell ref="A74:C74"/>
    <mergeCell ref="A80:D80"/>
    <mergeCell ref="A86:D86"/>
    <mergeCell ref="A149:D149"/>
    <mergeCell ref="A163:D163"/>
    <mergeCell ref="A164:D164"/>
    <mergeCell ref="A104:D104"/>
    <mergeCell ref="A115:C115"/>
    <mergeCell ref="A122:C122"/>
    <mergeCell ref="A129:D129"/>
    <mergeCell ref="A134:D134"/>
    <mergeCell ref="A144:D144"/>
  </mergeCells>
  <printOptions horizontalCentered="1"/>
  <pageMargins left="0.23622047244094491" right="0.23622047244094491" top="0.74803149606299213" bottom="0.74803149606299213" header="0.31496062992125984" footer="0.31496062992125984"/>
  <pageSetup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baseColWidth="10" defaultRowHeight="14.4" x14ac:dyDescent="0.3"/>
  <cols>
    <col min="2" max="2" width="14.88671875" bestFit="1" customWidth="1"/>
    <col min="3" max="3" width="14.33203125" bestFit="1" customWidth="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6"/>
  <sheetViews>
    <sheetView zoomScale="70" zoomScaleNormal="70" workbookViewId="0">
      <selection sqref="A1:XFD1048576"/>
    </sheetView>
  </sheetViews>
  <sheetFormatPr baseColWidth="10" defaultRowHeight="14.4" x14ac:dyDescent="0.3"/>
  <cols>
    <col min="1" max="1" width="78.5546875" bestFit="1" customWidth="1"/>
    <col min="2" max="2" width="5.88671875" customWidth="1"/>
    <col min="3" max="3" width="18.33203125" style="25" customWidth="1"/>
    <col min="4" max="4" width="16.33203125" customWidth="1"/>
    <col min="6" max="6" width="13" customWidth="1"/>
  </cols>
  <sheetData>
    <row r="1" spans="1:5" ht="105.75" customHeight="1" x14ac:dyDescent="0.3">
      <c r="A1" s="59" t="s">
        <v>133</v>
      </c>
      <c r="B1" s="59"/>
      <c r="C1" s="59"/>
      <c r="D1" s="59"/>
      <c r="E1" s="2"/>
    </row>
    <row r="2" spans="1:5" ht="18" x14ac:dyDescent="0.35">
      <c r="A2" s="13" t="s">
        <v>45</v>
      </c>
      <c r="B2" s="2"/>
      <c r="C2" s="20"/>
      <c r="D2" s="2"/>
      <c r="E2" s="2"/>
    </row>
    <row r="3" spans="1:5" x14ac:dyDescent="0.3">
      <c r="A3" s="2" t="s">
        <v>39</v>
      </c>
      <c r="B3" s="1"/>
      <c r="C3" s="20">
        <v>1</v>
      </c>
      <c r="D3" s="2"/>
      <c r="E3" s="2"/>
    </row>
    <row r="4" spans="1:5" x14ac:dyDescent="0.3">
      <c r="A4" s="2" t="s">
        <v>40</v>
      </c>
      <c r="B4" s="1"/>
      <c r="C4" s="20">
        <v>2</v>
      </c>
      <c r="D4" s="2"/>
    </row>
    <row r="5" spans="1:5" x14ac:dyDescent="0.3">
      <c r="A5" s="2"/>
      <c r="B5" s="2"/>
      <c r="C5" s="20"/>
      <c r="D5" s="2"/>
    </row>
    <row r="6" spans="1:5" ht="18" x14ac:dyDescent="0.35">
      <c r="A6" s="13" t="s">
        <v>46</v>
      </c>
      <c r="B6" s="2"/>
      <c r="C6" s="20"/>
      <c r="D6" s="2"/>
    </row>
    <row r="7" spans="1:5" x14ac:dyDescent="0.3">
      <c r="A7" s="2" t="s">
        <v>41</v>
      </c>
      <c r="B7" s="1"/>
      <c r="C7" s="20">
        <v>1</v>
      </c>
      <c r="D7" s="2"/>
    </row>
    <row r="8" spans="1:5" x14ac:dyDescent="0.3">
      <c r="A8" s="2" t="s">
        <v>42</v>
      </c>
      <c r="B8" s="1"/>
      <c r="C8" s="21">
        <v>2</v>
      </c>
      <c r="D8" s="2"/>
    </row>
    <row r="9" spans="1:5" x14ac:dyDescent="0.3">
      <c r="A9" s="2" t="s">
        <v>43</v>
      </c>
      <c r="B9" s="1"/>
      <c r="C9" s="21">
        <v>3</v>
      </c>
      <c r="D9" s="2"/>
    </row>
    <row r="10" spans="1:5" x14ac:dyDescent="0.3">
      <c r="A10" s="2" t="s">
        <v>44</v>
      </c>
      <c r="B10" s="1"/>
      <c r="C10" s="21">
        <v>4</v>
      </c>
      <c r="D10" s="2"/>
    </row>
    <row r="11" spans="1:5" x14ac:dyDescent="0.3">
      <c r="A11" s="2"/>
      <c r="B11" s="2"/>
      <c r="C11" s="20"/>
      <c r="D11" s="2"/>
    </row>
    <row r="12" spans="1:5" ht="18" x14ac:dyDescent="0.35">
      <c r="A12" s="18" t="s">
        <v>105</v>
      </c>
      <c r="B12" s="2"/>
      <c r="C12" s="20"/>
      <c r="D12" s="2"/>
    </row>
    <row r="13" spans="1:5" x14ac:dyDescent="0.3">
      <c r="A13" s="10" t="s">
        <v>106</v>
      </c>
      <c r="B13" s="1"/>
      <c r="C13" s="21">
        <v>1</v>
      </c>
      <c r="D13" s="2"/>
    </row>
    <row r="14" spans="1:5" x14ac:dyDescent="0.3">
      <c r="A14" s="10" t="s">
        <v>107</v>
      </c>
      <c r="B14" s="1"/>
      <c r="C14" s="21">
        <v>2</v>
      </c>
      <c r="D14" s="2"/>
    </row>
    <row r="15" spans="1:5" x14ac:dyDescent="0.3">
      <c r="A15" s="10" t="s">
        <v>108</v>
      </c>
      <c r="B15" s="1"/>
      <c r="C15" s="21">
        <v>3</v>
      </c>
      <c r="D15" s="2"/>
    </row>
    <row r="16" spans="1:5" x14ac:dyDescent="0.3">
      <c r="A16" s="2"/>
      <c r="B16" s="2"/>
      <c r="C16" s="20"/>
      <c r="D16" s="2"/>
    </row>
    <row r="17" spans="1:5" ht="18" x14ac:dyDescent="0.35">
      <c r="A17" s="54" t="s">
        <v>109</v>
      </c>
      <c r="B17" s="54"/>
      <c r="C17" s="54"/>
      <c r="D17" s="2"/>
      <c r="E17" s="2"/>
    </row>
    <row r="18" spans="1:5" ht="18" x14ac:dyDescent="0.35">
      <c r="A18" s="17" t="s">
        <v>104</v>
      </c>
      <c r="B18" s="16"/>
      <c r="C18" s="22">
        <v>1</v>
      </c>
      <c r="D18" s="2"/>
      <c r="E18" s="2"/>
    </row>
    <row r="19" spans="1:5" x14ac:dyDescent="0.3">
      <c r="A19" s="2" t="s">
        <v>52</v>
      </c>
      <c r="B19" s="1"/>
      <c r="C19" s="21">
        <v>2</v>
      </c>
      <c r="D19" s="2"/>
    </row>
    <row r="20" spans="1:5" x14ac:dyDescent="0.3">
      <c r="A20" s="2" t="s">
        <v>53</v>
      </c>
      <c r="B20" s="1"/>
      <c r="C20" s="21">
        <v>3</v>
      </c>
      <c r="D20" s="2"/>
    </row>
    <row r="21" spans="1:5" x14ac:dyDescent="0.3">
      <c r="A21" s="2" t="s">
        <v>10</v>
      </c>
      <c r="B21" s="1"/>
      <c r="C21" s="21">
        <v>4</v>
      </c>
      <c r="D21" s="2"/>
    </row>
    <row r="22" spans="1:5" x14ac:dyDescent="0.3">
      <c r="A22" s="2" t="s">
        <v>103</v>
      </c>
      <c r="B22" s="1"/>
      <c r="C22" s="21">
        <v>5</v>
      </c>
      <c r="D22" s="2"/>
    </row>
    <row r="23" spans="1:5" x14ac:dyDescent="0.3">
      <c r="A23" s="2"/>
      <c r="B23" s="2"/>
      <c r="C23" s="20"/>
      <c r="D23" s="2"/>
    </row>
    <row r="24" spans="1:5" ht="18" x14ac:dyDescent="0.35">
      <c r="A24" s="54" t="s">
        <v>110</v>
      </c>
      <c r="B24" s="54"/>
      <c r="C24" s="54"/>
      <c r="D24" s="2"/>
    </row>
    <row r="25" spans="1:5" s="11" customFormat="1" x14ac:dyDescent="0.3">
      <c r="A25" s="10" t="s">
        <v>86</v>
      </c>
      <c r="B25" s="9"/>
      <c r="C25" s="21">
        <v>1</v>
      </c>
      <c r="D25" s="10"/>
    </row>
    <row r="26" spans="1:5" s="11" customFormat="1" x14ac:dyDescent="0.3">
      <c r="A26" s="10" t="s">
        <v>85</v>
      </c>
      <c r="B26" s="9"/>
      <c r="C26" s="21">
        <v>2</v>
      </c>
      <c r="D26" s="10"/>
    </row>
    <row r="27" spans="1:5" s="11" customFormat="1" x14ac:dyDescent="0.3">
      <c r="A27" s="10" t="s">
        <v>87</v>
      </c>
      <c r="B27" s="9"/>
      <c r="C27" s="21">
        <v>3</v>
      </c>
      <c r="D27" s="10"/>
    </row>
    <row r="28" spans="1:5" s="11" customFormat="1" x14ac:dyDescent="0.3">
      <c r="A28" s="10" t="s">
        <v>88</v>
      </c>
      <c r="B28" s="9"/>
      <c r="C28" s="21">
        <v>4</v>
      </c>
      <c r="D28" s="10"/>
    </row>
    <row r="29" spans="1:5" s="11" customFormat="1" x14ac:dyDescent="0.3">
      <c r="A29" s="10" t="s">
        <v>89</v>
      </c>
      <c r="B29" s="9"/>
      <c r="C29" s="21">
        <v>5</v>
      </c>
      <c r="D29" s="10"/>
    </row>
    <row r="30" spans="1:5" x14ac:dyDescent="0.3">
      <c r="A30" s="2" t="s">
        <v>90</v>
      </c>
      <c r="B30" s="1"/>
      <c r="C30" s="21">
        <v>6</v>
      </c>
      <c r="D30" s="2"/>
    </row>
    <row r="31" spans="1:5" x14ac:dyDescent="0.3">
      <c r="A31" s="2"/>
      <c r="B31" s="2"/>
      <c r="C31" s="20"/>
      <c r="D31" s="2"/>
    </row>
    <row r="32" spans="1:5" ht="18" x14ac:dyDescent="0.35">
      <c r="A32" s="54" t="s">
        <v>132</v>
      </c>
      <c r="B32" s="54"/>
      <c r="C32" s="54"/>
      <c r="D32" s="2"/>
    </row>
    <row r="33" spans="1:4" x14ac:dyDescent="0.3">
      <c r="A33" s="7" t="s">
        <v>61</v>
      </c>
      <c r="B33" s="4"/>
      <c r="C33" s="23">
        <v>1</v>
      </c>
      <c r="D33" s="2"/>
    </row>
    <row r="34" spans="1:4" x14ac:dyDescent="0.3">
      <c r="A34" s="2" t="s">
        <v>62</v>
      </c>
      <c r="B34" s="1"/>
      <c r="C34" s="21">
        <v>2</v>
      </c>
      <c r="D34" s="2"/>
    </row>
    <row r="35" spans="1:4" x14ac:dyDescent="0.3">
      <c r="A35" s="2" t="s">
        <v>63</v>
      </c>
      <c r="B35" s="1"/>
      <c r="C35" s="21">
        <v>3</v>
      </c>
      <c r="D35" s="2"/>
    </row>
    <row r="36" spans="1:4" x14ac:dyDescent="0.3">
      <c r="A36" s="2" t="s">
        <v>64</v>
      </c>
      <c r="B36" s="1"/>
      <c r="C36" s="21">
        <v>4</v>
      </c>
      <c r="D36" s="2"/>
    </row>
    <row r="37" spans="1:4" x14ac:dyDescent="0.3">
      <c r="A37" s="2" t="s">
        <v>65</v>
      </c>
      <c r="B37" s="1"/>
      <c r="C37" s="21">
        <v>5</v>
      </c>
      <c r="D37" s="2"/>
    </row>
    <row r="38" spans="1:4" x14ac:dyDescent="0.3">
      <c r="A38" s="2"/>
      <c r="B38" s="2"/>
      <c r="C38" s="20"/>
      <c r="D38" s="2"/>
    </row>
    <row r="39" spans="1:4" ht="18" x14ac:dyDescent="0.35">
      <c r="A39" s="13" t="s">
        <v>111</v>
      </c>
      <c r="B39" s="2"/>
      <c r="C39" s="20"/>
      <c r="D39" s="2"/>
    </row>
    <row r="40" spans="1:4" x14ac:dyDescent="0.3">
      <c r="A40" s="2" t="s">
        <v>81</v>
      </c>
      <c r="B40" s="1"/>
      <c r="C40" s="21">
        <v>1</v>
      </c>
      <c r="D40" s="2"/>
    </row>
    <row r="41" spans="1:4" x14ac:dyDescent="0.3">
      <c r="A41" s="2" t="s">
        <v>82</v>
      </c>
      <c r="B41" s="1"/>
      <c r="C41" s="21">
        <v>2</v>
      </c>
      <c r="D41" s="2"/>
    </row>
    <row r="42" spans="1:4" x14ac:dyDescent="0.3">
      <c r="A42" s="2" t="s">
        <v>83</v>
      </c>
      <c r="B42" s="1"/>
      <c r="C42" s="21">
        <v>3</v>
      </c>
      <c r="D42" s="2"/>
    </row>
    <row r="43" spans="1:4" x14ac:dyDescent="0.3">
      <c r="A43" s="2" t="s">
        <v>84</v>
      </c>
      <c r="B43" s="1"/>
      <c r="C43" s="21">
        <v>4</v>
      </c>
      <c r="D43" s="2"/>
    </row>
    <row r="44" spans="1:4" x14ac:dyDescent="0.3">
      <c r="A44" s="2"/>
      <c r="B44" s="2"/>
      <c r="C44" s="20"/>
      <c r="D44" s="2"/>
    </row>
    <row r="45" spans="1:4" ht="18" x14ac:dyDescent="0.35">
      <c r="A45" s="54" t="s">
        <v>112</v>
      </c>
      <c r="B45" s="54"/>
      <c r="C45" s="54"/>
      <c r="D45" s="2"/>
    </row>
    <row r="46" spans="1:4" x14ac:dyDescent="0.3">
      <c r="A46" s="2" t="s">
        <v>19</v>
      </c>
      <c r="B46" s="1"/>
      <c r="C46" s="21">
        <v>1</v>
      </c>
      <c r="D46" s="2"/>
    </row>
    <row r="47" spans="1:4" x14ac:dyDescent="0.3">
      <c r="A47" s="2" t="s">
        <v>20</v>
      </c>
      <c r="B47" s="1"/>
      <c r="C47" s="21">
        <v>2</v>
      </c>
      <c r="D47" s="2"/>
    </row>
    <row r="48" spans="1:4" x14ac:dyDescent="0.3">
      <c r="A48" s="2"/>
      <c r="B48" s="2"/>
      <c r="C48" s="20"/>
      <c r="D48" s="2"/>
    </row>
    <row r="49" spans="1:4" ht="18" x14ac:dyDescent="0.35">
      <c r="A49" s="54" t="s">
        <v>113</v>
      </c>
      <c r="B49" s="54"/>
      <c r="C49" s="54"/>
      <c r="D49" s="2"/>
    </row>
    <row r="50" spans="1:4" s="8" customFormat="1" x14ac:dyDescent="0.3">
      <c r="A50" s="7" t="s">
        <v>66</v>
      </c>
      <c r="B50" s="6"/>
      <c r="C50" s="24">
        <v>1</v>
      </c>
      <c r="D50" s="14"/>
    </row>
    <row r="51" spans="1:4" x14ac:dyDescent="0.3">
      <c r="A51" s="2" t="s">
        <v>54</v>
      </c>
      <c r="B51" s="1"/>
      <c r="C51" s="21">
        <v>2</v>
      </c>
      <c r="D51" s="2"/>
    </row>
    <row r="52" spans="1:4" x14ac:dyDescent="0.3">
      <c r="A52" s="2" t="s">
        <v>55</v>
      </c>
      <c r="B52" s="1"/>
      <c r="C52" s="21">
        <v>3</v>
      </c>
      <c r="D52" s="2"/>
    </row>
    <row r="53" spans="1:4" x14ac:dyDescent="0.3">
      <c r="A53" s="2" t="s">
        <v>56</v>
      </c>
      <c r="B53" s="1"/>
      <c r="C53" s="21">
        <v>4</v>
      </c>
      <c r="D53" s="2"/>
    </row>
    <row r="54" spans="1:4" x14ac:dyDescent="0.3">
      <c r="A54" s="2"/>
      <c r="B54" s="2"/>
      <c r="C54" s="20"/>
      <c r="D54" s="2"/>
    </row>
    <row r="55" spans="1:4" ht="18" x14ac:dyDescent="0.35">
      <c r="A55" s="54" t="s">
        <v>114</v>
      </c>
      <c r="B55" s="54"/>
      <c r="C55" s="54"/>
      <c r="D55" s="2"/>
    </row>
    <row r="56" spans="1:4" x14ac:dyDescent="0.3">
      <c r="A56" s="15" t="s">
        <v>48</v>
      </c>
      <c r="B56" s="1"/>
      <c r="C56" s="21">
        <v>1</v>
      </c>
      <c r="D56" s="2"/>
    </row>
    <row r="57" spans="1:4" x14ac:dyDescent="0.3">
      <c r="A57" s="2" t="s">
        <v>57</v>
      </c>
      <c r="B57" s="1"/>
      <c r="C57" s="21">
        <v>2</v>
      </c>
      <c r="D57" s="2"/>
    </row>
    <row r="58" spans="1:4" x14ac:dyDescent="0.3">
      <c r="A58" s="2" t="s">
        <v>58</v>
      </c>
      <c r="B58" s="1"/>
      <c r="C58" s="21">
        <v>3</v>
      </c>
      <c r="D58" s="2"/>
    </row>
    <row r="59" spans="1:4" x14ac:dyDescent="0.3">
      <c r="A59" s="2" t="s">
        <v>59</v>
      </c>
      <c r="B59" s="1"/>
      <c r="C59" s="21">
        <v>4</v>
      </c>
      <c r="D59" s="2"/>
    </row>
    <row r="60" spans="1:4" x14ac:dyDescent="0.3">
      <c r="A60" s="2"/>
      <c r="B60" s="2"/>
      <c r="C60" s="20"/>
      <c r="D60" s="2"/>
    </row>
    <row r="61" spans="1:4" ht="18" x14ac:dyDescent="0.35">
      <c r="A61" s="12" t="s">
        <v>115</v>
      </c>
      <c r="B61" s="5"/>
      <c r="C61" s="23"/>
      <c r="D61" s="5"/>
    </row>
    <row r="62" spans="1:4" x14ac:dyDescent="0.3">
      <c r="A62" s="2" t="s">
        <v>100</v>
      </c>
      <c r="B62" s="1"/>
      <c r="C62" s="21">
        <v>1</v>
      </c>
      <c r="D62" s="2"/>
    </row>
    <row r="63" spans="1:4" x14ac:dyDescent="0.3">
      <c r="A63" s="10" t="s">
        <v>1</v>
      </c>
      <c r="B63" s="1"/>
      <c r="C63" s="21">
        <v>2</v>
      </c>
      <c r="D63" s="2"/>
    </row>
    <row r="64" spans="1:4" x14ac:dyDescent="0.3">
      <c r="A64" s="2" t="s">
        <v>49</v>
      </c>
      <c r="B64" s="1"/>
      <c r="C64" s="21">
        <v>3</v>
      </c>
      <c r="D64" s="2"/>
    </row>
    <row r="65" spans="1:6" x14ac:dyDescent="0.3">
      <c r="A65" s="2" t="s">
        <v>60</v>
      </c>
      <c r="B65" s="1"/>
      <c r="C65" s="21">
        <v>4</v>
      </c>
      <c r="D65" s="2"/>
    </row>
    <row r="66" spans="1:6" x14ac:dyDescent="0.3">
      <c r="A66" s="2" t="s">
        <v>0</v>
      </c>
      <c r="B66" s="1"/>
      <c r="C66" s="21">
        <v>5</v>
      </c>
      <c r="D66" s="2"/>
    </row>
    <row r="67" spans="1:6" x14ac:dyDescent="0.3">
      <c r="A67" s="2"/>
      <c r="B67" s="2"/>
      <c r="C67" s="20"/>
      <c r="D67" s="2"/>
    </row>
    <row r="68" spans="1:6" ht="18" x14ac:dyDescent="0.35">
      <c r="A68" s="54" t="s">
        <v>116</v>
      </c>
      <c r="B68" s="54"/>
      <c r="C68" s="54"/>
      <c r="D68" s="2"/>
    </row>
    <row r="69" spans="1:6" x14ac:dyDescent="0.3">
      <c r="A69" s="2" t="s">
        <v>2</v>
      </c>
      <c r="B69" s="1"/>
      <c r="C69" s="21">
        <v>1</v>
      </c>
      <c r="D69" s="2"/>
    </row>
    <row r="70" spans="1:6" x14ac:dyDescent="0.3">
      <c r="A70" s="2" t="s">
        <v>3</v>
      </c>
      <c r="B70" s="1"/>
      <c r="C70" s="21">
        <v>2</v>
      </c>
      <c r="D70" s="2"/>
    </row>
    <row r="71" spans="1:6" x14ac:dyDescent="0.3">
      <c r="A71" s="2" t="s">
        <v>4</v>
      </c>
      <c r="B71" s="1"/>
      <c r="C71" s="21">
        <v>3</v>
      </c>
      <c r="D71" s="2"/>
    </row>
    <row r="72" spans="1:6" x14ac:dyDescent="0.3">
      <c r="A72" s="2" t="s">
        <v>5</v>
      </c>
      <c r="B72" s="1"/>
      <c r="C72" s="21">
        <v>4</v>
      </c>
      <c r="D72" s="2"/>
    </row>
    <row r="73" spans="1:6" x14ac:dyDescent="0.3">
      <c r="A73" s="2"/>
      <c r="B73" s="2"/>
      <c r="C73" s="20"/>
      <c r="D73" s="2"/>
    </row>
    <row r="74" spans="1:6" ht="18" x14ac:dyDescent="0.35">
      <c r="A74" s="54" t="s">
        <v>117</v>
      </c>
      <c r="B74" s="54"/>
      <c r="C74" s="54"/>
      <c r="D74" s="2"/>
    </row>
    <row r="75" spans="1:6" x14ac:dyDescent="0.3">
      <c r="A75" s="7" t="s">
        <v>50</v>
      </c>
      <c r="B75" s="4"/>
      <c r="C75" s="23">
        <v>1</v>
      </c>
      <c r="D75" s="2"/>
    </row>
    <row r="76" spans="1:6" x14ac:dyDescent="0.3">
      <c r="A76" s="2" t="s">
        <v>34</v>
      </c>
      <c r="B76" s="1"/>
      <c r="C76" s="21">
        <v>2</v>
      </c>
      <c r="D76" s="2"/>
    </row>
    <row r="77" spans="1:6" x14ac:dyDescent="0.3">
      <c r="A77" s="2" t="s">
        <v>35</v>
      </c>
      <c r="B77" s="1"/>
      <c r="C77" s="21">
        <v>3</v>
      </c>
      <c r="D77" s="2"/>
    </row>
    <row r="78" spans="1:6" x14ac:dyDescent="0.3">
      <c r="A78" s="2" t="s">
        <v>36</v>
      </c>
      <c r="B78" s="1"/>
      <c r="C78" s="21">
        <v>4</v>
      </c>
      <c r="D78" s="2"/>
    </row>
    <row r="79" spans="1:6" x14ac:dyDescent="0.3">
      <c r="A79" s="2"/>
      <c r="B79" s="2"/>
      <c r="C79" s="20"/>
      <c r="D79" s="2"/>
    </row>
    <row r="80" spans="1:6" ht="60" customHeight="1" x14ac:dyDescent="0.35">
      <c r="A80" s="57" t="s">
        <v>118</v>
      </c>
      <c r="B80" s="57"/>
      <c r="C80" s="57"/>
      <c r="D80" s="57"/>
      <c r="E80" s="3"/>
      <c r="F80" s="3"/>
    </row>
    <row r="81" spans="1:6" x14ac:dyDescent="0.3">
      <c r="A81" s="2" t="s">
        <v>6</v>
      </c>
      <c r="B81" s="1"/>
      <c r="C81" s="21">
        <v>1</v>
      </c>
      <c r="D81" s="2"/>
    </row>
    <row r="82" spans="1:6" x14ac:dyDescent="0.3">
      <c r="A82" s="2" t="s">
        <v>7</v>
      </c>
      <c r="B82" s="1"/>
      <c r="C82" s="21">
        <v>2</v>
      </c>
      <c r="D82" s="2"/>
    </row>
    <row r="83" spans="1:6" x14ac:dyDescent="0.3">
      <c r="A83" s="2" t="s">
        <v>8</v>
      </c>
      <c r="B83" s="1"/>
      <c r="C83" s="21">
        <v>3</v>
      </c>
      <c r="D83" s="2"/>
    </row>
    <row r="84" spans="1:6" x14ac:dyDescent="0.3">
      <c r="A84" s="2" t="s">
        <v>9</v>
      </c>
      <c r="B84" s="1"/>
      <c r="C84" s="21">
        <v>4</v>
      </c>
      <c r="D84" s="2"/>
    </row>
    <row r="85" spans="1:6" x14ac:dyDescent="0.3">
      <c r="A85" s="2" t="s">
        <v>92</v>
      </c>
      <c r="B85" s="1"/>
      <c r="C85" s="21">
        <v>5</v>
      </c>
      <c r="D85" s="2"/>
    </row>
    <row r="86" spans="1:6" ht="27.6" customHeight="1" x14ac:dyDescent="0.35">
      <c r="A86" s="57" t="s">
        <v>119</v>
      </c>
      <c r="B86" s="57"/>
      <c r="C86" s="57"/>
      <c r="D86" s="57"/>
      <c r="E86" s="3"/>
      <c r="F86" s="3"/>
    </row>
    <row r="87" spans="1:6" x14ac:dyDescent="0.3">
      <c r="A87" s="2" t="s">
        <v>11</v>
      </c>
      <c r="B87" s="1"/>
      <c r="C87" s="21">
        <v>1</v>
      </c>
      <c r="D87" s="2"/>
    </row>
    <row r="88" spans="1:6" x14ac:dyDescent="0.3">
      <c r="A88" s="2" t="s">
        <v>12</v>
      </c>
      <c r="B88" s="1"/>
      <c r="C88" s="21">
        <v>2</v>
      </c>
      <c r="D88" s="2"/>
    </row>
    <row r="89" spans="1:6" x14ac:dyDescent="0.3">
      <c r="A89" s="2" t="s">
        <v>13</v>
      </c>
      <c r="B89" s="1"/>
      <c r="C89" s="21">
        <v>3</v>
      </c>
      <c r="D89" s="2"/>
    </row>
    <row r="90" spans="1:6" x14ac:dyDescent="0.3">
      <c r="A90" s="2"/>
      <c r="B90" s="2"/>
      <c r="C90" s="20"/>
      <c r="D90" s="2"/>
    </row>
    <row r="91" spans="1:6" ht="33.75" customHeight="1" x14ac:dyDescent="0.35">
      <c r="A91" s="57" t="s">
        <v>120</v>
      </c>
      <c r="B91" s="57"/>
      <c r="C91" s="57"/>
      <c r="D91" s="57"/>
    </row>
    <row r="92" spans="1:6" x14ac:dyDescent="0.3">
      <c r="A92" s="2" t="s">
        <v>93</v>
      </c>
      <c r="B92" s="1"/>
      <c r="C92" s="21">
        <v>1</v>
      </c>
      <c r="D92" s="2"/>
    </row>
    <row r="93" spans="1:6" x14ac:dyDescent="0.3">
      <c r="A93" s="2" t="s">
        <v>94</v>
      </c>
      <c r="B93" s="1"/>
      <c r="C93" s="21">
        <v>2</v>
      </c>
      <c r="D93" s="2"/>
    </row>
    <row r="94" spans="1:6" x14ac:dyDescent="0.3">
      <c r="A94" s="2" t="s">
        <v>95</v>
      </c>
      <c r="B94" s="1"/>
      <c r="C94" s="21">
        <v>3</v>
      </c>
      <c r="D94" s="2"/>
    </row>
    <row r="95" spans="1:6" x14ac:dyDescent="0.3">
      <c r="A95" s="2" t="s">
        <v>96</v>
      </c>
      <c r="B95" s="1"/>
      <c r="C95" s="21">
        <v>4</v>
      </c>
      <c r="D95" s="2"/>
    </row>
    <row r="96" spans="1:6" x14ac:dyDescent="0.3">
      <c r="A96" s="2"/>
      <c r="B96" s="2"/>
      <c r="C96" s="21"/>
      <c r="D96" s="2"/>
    </row>
    <row r="97" spans="1:5" ht="18" x14ac:dyDescent="0.35">
      <c r="A97" s="13" t="s">
        <v>121</v>
      </c>
      <c r="B97" s="2"/>
      <c r="C97" s="20"/>
      <c r="D97" s="2"/>
    </row>
    <row r="98" spans="1:5" x14ac:dyDescent="0.3">
      <c r="A98" s="2" t="s">
        <v>97</v>
      </c>
      <c r="B98" s="1"/>
      <c r="C98" s="21">
        <v>1</v>
      </c>
      <c r="D98" s="2"/>
    </row>
    <row r="99" spans="1:5" x14ac:dyDescent="0.3">
      <c r="A99" s="2" t="s">
        <v>67</v>
      </c>
      <c r="B99" s="1"/>
      <c r="C99" s="21">
        <v>2</v>
      </c>
      <c r="D99" s="2"/>
    </row>
    <row r="100" spans="1:5" x14ac:dyDescent="0.3">
      <c r="A100" s="2" t="s">
        <v>68</v>
      </c>
      <c r="B100" s="1"/>
      <c r="C100" s="21">
        <v>3</v>
      </c>
      <c r="D100" s="2"/>
    </row>
    <row r="101" spans="1:5" x14ac:dyDescent="0.3">
      <c r="A101" s="2" t="s">
        <v>69</v>
      </c>
      <c r="B101" s="1"/>
      <c r="C101" s="21">
        <v>4</v>
      </c>
      <c r="D101" s="2"/>
    </row>
    <row r="102" spans="1:5" x14ac:dyDescent="0.3">
      <c r="A102" s="2" t="s">
        <v>70</v>
      </c>
      <c r="B102" s="1"/>
      <c r="C102" s="21">
        <v>5</v>
      </c>
      <c r="D102" s="2"/>
    </row>
    <row r="103" spans="1:5" x14ac:dyDescent="0.3">
      <c r="B103" s="2"/>
      <c r="C103" s="20"/>
      <c r="D103" s="2"/>
    </row>
    <row r="104" spans="1:5" ht="39.75" customHeight="1" x14ac:dyDescent="0.35">
      <c r="A104" s="57" t="s">
        <v>122</v>
      </c>
      <c r="B104" s="57"/>
      <c r="C104" s="57"/>
      <c r="D104" s="57"/>
      <c r="E104" s="3"/>
    </row>
    <row r="105" spans="1:5" x14ac:dyDescent="0.3">
      <c r="A105" s="2" t="s">
        <v>15</v>
      </c>
      <c r="B105" s="1"/>
      <c r="C105" s="21">
        <v>1</v>
      </c>
      <c r="D105" s="2"/>
    </row>
    <row r="106" spans="1:5" x14ac:dyDescent="0.3">
      <c r="A106" s="2" t="s">
        <v>16</v>
      </c>
      <c r="B106" s="1"/>
      <c r="C106" s="21">
        <v>2</v>
      </c>
      <c r="D106" s="2"/>
    </row>
    <row r="107" spans="1:5" x14ac:dyDescent="0.3">
      <c r="A107" s="2" t="s">
        <v>17</v>
      </c>
      <c r="B107" s="1"/>
      <c r="C107" s="21">
        <v>3</v>
      </c>
      <c r="D107" s="2"/>
    </row>
    <row r="108" spans="1:5" x14ac:dyDescent="0.3">
      <c r="A108" s="2" t="s">
        <v>18</v>
      </c>
      <c r="B108" s="1"/>
      <c r="C108" s="21">
        <v>4</v>
      </c>
      <c r="D108" s="2"/>
    </row>
    <row r="109" spans="1:5" x14ac:dyDescent="0.3">
      <c r="A109" s="2"/>
      <c r="B109" s="2"/>
      <c r="C109" s="20"/>
      <c r="D109" s="2"/>
    </row>
    <row r="110" spans="1:5" ht="18" x14ac:dyDescent="0.35">
      <c r="A110" s="13" t="s">
        <v>123</v>
      </c>
      <c r="B110" s="2"/>
      <c r="C110" s="20"/>
      <c r="D110" s="2"/>
    </row>
    <row r="111" spans="1:5" x14ac:dyDescent="0.3">
      <c r="A111" s="2" t="s">
        <v>21</v>
      </c>
      <c r="B111" s="1"/>
      <c r="C111" s="21">
        <v>1</v>
      </c>
      <c r="D111" s="2"/>
    </row>
    <row r="112" spans="1:5" x14ac:dyDescent="0.3">
      <c r="A112" s="2" t="s">
        <v>22</v>
      </c>
      <c r="B112" s="1"/>
      <c r="C112" s="21">
        <v>2</v>
      </c>
      <c r="D112" s="2"/>
    </row>
    <row r="113" spans="1:4" x14ac:dyDescent="0.3">
      <c r="A113" s="2" t="s">
        <v>23</v>
      </c>
      <c r="B113" s="1"/>
      <c r="C113" s="21">
        <v>3</v>
      </c>
      <c r="D113" s="2"/>
    </row>
    <row r="114" spans="1:4" x14ac:dyDescent="0.3">
      <c r="A114" s="2"/>
      <c r="B114" s="2"/>
      <c r="C114" s="20"/>
      <c r="D114" s="2"/>
    </row>
    <row r="115" spans="1:4" ht="18" x14ac:dyDescent="0.35">
      <c r="A115" s="54" t="s">
        <v>124</v>
      </c>
      <c r="B115" s="54"/>
      <c r="C115" s="54"/>
      <c r="D115" s="2"/>
    </row>
    <row r="116" spans="1:4" x14ac:dyDescent="0.3">
      <c r="A116" s="2" t="s">
        <v>51</v>
      </c>
      <c r="B116" s="1"/>
      <c r="C116" s="21">
        <v>1</v>
      </c>
      <c r="D116" s="2"/>
    </row>
    <row r="117" spans="1:4" x14ac:dyDescent="0.3">
      <c r="A117" s="2" t="s">
        <v>24</v>
      </c>
      <c r="B117" s="1"/>
      <c r="C117" s="21">
        <v>2</v>
      </c>
      <c r="D117" s="2"/>
    </row>
    <row r="118" spans="1:4" x14ac:dyDescent="0.3">
      <c r="A118" s="2" t="s">
        <v>25</v>
      </c>
      <c r="B118" s="1"/>
      <c r="C118" s="21">
        <v>3</v>
      </c>
      <c r="D118" s="2"/>
    </row>
    <row r="119" spans="1:4" x14ac:dyDescent="0.3">
      <c r="A119" s="2" t="s">
        <v>71</v>
      </c>
      <c r="B119" s="1"/>
      <c r="C119" s="21">
        <v>4</v>
      </c>
      <c r="D119" s="2"/>
    </row>
    <row r="120" spans="1:4" x14ac:dyDescent="0.3">
      <c r="A120" s="2" t="s">
        <v>26</v>
      </c>
      <c r="B120" s="1"/>
      <c r="C120" s="21">
        <v>5</v>
      </c>
      <c r="D120" s="2"/>
    </row>
    <row r="121" spans="1:4" x14ac:dyDescent="0.3">
      <c r="A121" s="2"/>
      <c r="B121" s="2"/>
      <c r="C121" s="20"/>
      <c r="D121" s="2"/>
    </row>
    <row r="122" spans="1:4" ht="18" x14ac:dyDescent="0.35">
      <c r="A122" s="54" t="s">
        <v>125</v>
      </c>
      <c r="B122" s="54"/>
      <c r="C122" s="54"/>
      <c r="D122" s="2"/>
    </row>
    <row r="123" spans="1:4" x14ac:dyDescent="0.3">
      <c r="A123" s="2" t="s">
        <v>27</v>
      </c>
      <c r="B123" s="1"/>
      <c r="C123" s="21">
        <v>1</v>
      </c>
      <c r="D123" s="2"/>
    </row>
    <row r="124" spans="1:4" x14ac:dyDescent="0.3">
      <c r="A124" s="2" t="s">
        <v>28</v>
      </c>
      <c r="B124" s="1"/>
      <c r="C124" s="21">
        <v>2</v>
      </c>
      <c r="D124" s="2"/>
    </row>
    <row r="125" spans="1:4" x14ac:dyDescent="0.3">
      <c r="A125" s="2" t="s">
        <v>29</v>
      </c>
      <c r="B125" s="1"/>
      <c r="C125" s="21">
        <v>3</v>
      </c>
      <c r="D125" s="2"/>
    </row>
    <row r="126" spans="1:4" x14ac:dyDescent="0.3">
      <c r="A126" s="2" t="s">
        <v>30</v>
      </c>
      <c r="B126" s="1"/>
      <c r="C126" s="21">
        <v>4</v>
      </c>
      <c r="D126" s="2"/>
    </row>
    <row r="127" spans="1:4" x14ac:dyDescent="0.3">
      <c r="A127" s="2" t="s">
        <v>31</v>
      </c>
      <c r="B127" s="1"/>
      <c r="C127" s="21">
        <v>5</v>
      </c>
      <c r="D127" s="2"/>
    </row>
    <row r="128" spans="1:4" x14ac:dyDescent="0.3">
      <c r="A128" s="2"/>
      <c r="B128" s="2"/>
      <c r="C128" s="20"/>
      <c r="D128" s="2"/>
    </row>
    <row r="129" spans="1:4" ht="19.2" customHeight="1" x14ac:dyDescent="0.35">
      <c r="A129" s="57" t="s">
        <v>126</v>
      </c>
      <c r="B129" s="57"/>
      <c r="C129" s="57"/>
      <c r="D129" s="57"/>
    </row>
    <row r="130" spans="1:4" x14ac:dyDescent="0.3">
      <c r="A130" s="2" t="s">
        <v>32</v>
      </c>
      <c r="B130" s="1"/>
      <c r="C130" s="21">
        <v>1</v>
      </c>
      <c r="D130" s="2"/>
    </row>
    <row r="131" spans="1:4" x14ac:dyDescent="0.3">
      <c r="A131" s="2" t="s">
        <v>33</v>
      </c>
      <c r="B131" s="1"/>
      <c r="C131" s="21">
        <v>2</v>
      </c>
      <c r="D131" s="2"/>
    </row>
    <row r="132" spans="1:4" x14ac:dyDescent="0.3">
      <c r="A132" s="2" t="s">
        <v>14</v>
      </c>
      <c r="B132" s="1"/>
      <c r="C132" s="21">
        <v>3</v>
      </c>
      <c r="D132" s="2"/>
    </row>
    <row r="133" spans="1:4" x14ac:dyDescent="0.3">
      <c r="A133" s="2"/>
      <c r="B133" s="2"/>
      <c r="C133" s="20"/>
      <c r="D133" s="2"/>
    </row>
    <row r="134" spans="1:4" ht="25.2" customHeight="1" x14ac:dyDescent="0.35">
      <c r="A134" s="57" t="s">
        <v>127</v>
      </c>
      <c r="B134" s="57"/>
      <c r="C134" s="57"/>
      <c r="D134" s="57"/>
    </row>
    <row r="135" spans="1:4" x14ac:dyDescent="0.3">
      <c r="A135" s="2" t="s">
        <v>32</v>
      </c>
      <c r="B135" s="1"/>
      <c r="C135" s="21">
        <v>1</v>
      </c>
      <c r="D135" s="2"/>
    </row>
    <row r="136" spans="1:4" x14ac:dyDescent="0.3">
      <c r="A136" s="2" t="s">
        <v>37</v>
      </c>
      <c r="B136" s="1"/>
      <c r="C136" s="21">
        <v>2</v>
      </c>
      <c r="D136" s="2"/>
    </row>
    <row r="137" spans="1:4" x14ac:dyDescent="0.3">
      <c r="A137" s="2"/>
      <c r="B137" s="2"/>
      <c r="C137" s="20"/>
      <c r="D137" s="2"/>
    </row>
    <row r="138" spans="1:4" ht="18" x14ac:dyDescent="0.35">
      <c r="A138" s="13" t="s">
        <v>128</v>
      </c>
      <c r="B138" s="2"/>
      <c r="C138" s="20"/>
      <c r="D138" s="2"/>
    </row>
    <row r="139" spans="1:4" x14ac:dyDescent="0.3">
      <c r="A139" s="2" t="s">
        <v>72</v>
      </c>
      <c r="B139" s="1"/>
      <c r="C139" s="20">
        <v>1</v>
      </c>
      <c r="D139" s="2"/>
    </row>
    <row r="140" spans="1:4" x14ac:dyDescent="0.3">
      <c r="A140" s="2" t="s">
        <v>73</v>
      </c>
      <c r="B140" s="1"/>
      <c r="C140" s="21">
        <v>2</v>
      </c>
      <c r="D140" s="2"/>
    </row>
    <row r="141" spans="1:4" x14ac:dyDescent="0.3">
      <c r="A141" s="2" t="s">
        <v>74</v>
      </c>
      <c r="B141" s="1"/>
      <c r="C141" s="21">
        <v>3</v>
      </c>
      <c r="D141" s="2"/>
    </row>
    <row r="142" spans="1:4" x14ac:dyDescent="0.3">
      <c r="A142" s="2" t="s">
        <v>75</v>
      </c>
      <c r="B142" s="1"/>
      <c r="C142" s="21">
        <v>4</v>
      </c>
      <c r="D142" s="2"/>
    </row>
    <row r="143" spans="1:4" x14ac:dyDescent="0.3">
      <c r="A143" s="2"/>
      <c r="B143" s="2"/>
      <c r="C143" s="20"/>
      <c r="D143" s="2"/>
    </row>
    <row r="144" spans="1:4" ht="15" customHeight="1" x14ac:dyDescent="0.35">
      <c r="A144" s="58" t="s">
        <v>129</v>
      </c>
      <c r="B144" s="58"/>
      <c r="C144" s="58"/>
      <c r="D144" s="58"/>
    </row>
    <row r="145" spans="1:4" x14ac:dyDescent="0.3">
      <c r="A145" s="2" t="s">
        <v>102</v>
      </c>
      <c r="B145" s="1"/>
      <c r="C145" s="21">
        <v>1</v>
      </c>
      <c r="D145" s="2"/>
    </row>
    <row r="146" spans="1:4" x14ac:dyDescent="0.3">
      <c r="A146" s="2" t="s">
        <v>98</v>
      </c>
      <c r="B146" s="1"/>
      <c r="C146" s="21">
        <v>2</v>
      </c>
      <c r="D146" s="2"/>
    </row>
    <row r="147" spans="1:4" x14ac:dyDescent="0.3">
      <c r="A147" s="2" t="s">
        <v>99</v>
      </c>
      <c r="B147" s="1"/>
      <c r="C147" s="21">
        <v>3</v>
      </c>
      <c r="D147" s="2"/>
    </row>
    <row r="148" spans="1:4" x14ac:dyDescent="0.3">
      <c r="A148" s="2"/>
      <c r="B148" s="2"/>
      <c r="C148" s="20"/>
      <c r="D148" s="2"/>
    </row>
    <row r="149" spans="1:4" ht="18" x14ac:dyDescent="0.35">
      <c r="A149" s="54" t="s">
        <v>130</v>
      </c>
      <c r="B149" s="54"/>
      <c r="C149" s="54"/>
      <c r="D149" s="54"/>
    </row>
    <row r="150" spans="1:4" x14ac:dyDescent="0.3">
      <c r="A150" s="2" t="s">
        <v>32</v>
      </c>
      <c r="B150" s="1"/>
      <c r="C150" s="21">
        <v>1</v>
      </c>
      <c r="D150" s="2"/>
    </row>
    <row r="151" spans="1:4" x14ac:dyDescent="0.3">
      <c r="A151" s="2" t="s">
        <v>37</v>
      </c>
      <c r="B151" s="1"/>
      <c r="C151" s="21">
        <v>2</v>
      </c>
      <c r="D151" s="2"/>
    </row>
    <row r="152" spans="1:4" x14ac:dyDescent="0.3">
      <c r="A152" s="2" t="s">
        <v>47</v>
      </c>
      <c r="B152" s="1"/>
      <c r="C152" s="21">
        <v>3</v>
      </c>
      <c r="D152" s="2"/>
    </row>
    <row r="153" spans="1:4" x14ac:dyDescent="0.3">
      <c r="A153" s="2"/>
      <c r="B153" s="2"/>
      <c r="C153" s="20"/>
      <c r="D153" s="2"/>
    </row>
    <row r="154" spans="1:4" ht="18" x14ac:dyDescent="0.35">
      <c r="A154" s="13" t="s">
        <v>131</v>
      </c>
      <c r="B154" s="2"/>
      <c r="C154" s="20"/>
      <c r="D154" s="2"/>
    </row>
    <row r="155" spans="1:4" x14ac:dyDescent="0.3">
      <c r="A155" s="2" t="s">
        <v>91</v>
      </c>
      <c r="B155" s="1"/>
      <c r="C155" s="21">
        <v>1</v>
      </c>
      <c r="D155" s="2"/>
    </row>
    <row r="156" spans="1:4" x14ac:dyDescent="0.3">
      <c r="A156" s="2" t="s">
        <v>76</v>
      </c>
      <c r="B156" s="1"/>
      <c r="C156" s="21">
        <v>2</v>
      </c>
      <c r="D156" s="2"/>
    </row>
    <row r="157" spans="1:4" x14ac:dyDescent="0.3">
      <c r="A157" s="2" t="s">
        <v>77</v>
      </c>
      <c r="B157" s="1"/>
      <c r="C157" s="21">
        <v>3</v>
      </c>
      <c r="D157" s="2"/>
    </row>
    <row r="158" spans="1:4" x14ac:dyDescent="0.3">
      <c r="A158" s="2" t="s">
        <v>78</v>
      </c>
      <c r="B158" s="1"/>
      <c r="C158" s="21">
        <v>4</v>
      </c>
      <c r="D158" s="2"/>
    </row>
    <row r="159" spans="1:4" x14ac:dyDescent="0.3">
      <c r="A159" s="2" t="s">
        <v>79</v>
      </c>
      <c r="B159" s="1"/>
      <c r="C159" s="21">
        <v>5</v>
      </c>
      <c r="D159" s="2"/>
    </row>
    <row r="160" spans="1:4" x14ac:dyDescent="0.3">
      <c r="A160" s="2" t="s">
        <v>80</v>
      </c>
      <c r="B160" s="1"/>
      <c r="C160" s="21">
        <v>6</v>
      </c>
      <c r="D160" s="2"/>
    </row>
    <row r="161" spans="1:4" x14ac:dyDescent="0.3">
      <c r="A161" s="2" t="s">
        <v>101</v>
      </c>
      <c r="B161" s="1"/>
      <c r="C161" s="21">
        <v>7</v>
      </c>
      <c r="D161" s="2"/>
    </row>
    <row r="162" spans="1:4" x14ac:dyDescent="0.3">
      <c r="A162" s="2"/>
      <c r="B162" s="2"/>
      <c r="C162" s="20"/>
      <c r="D162" s="2"/>
    </row>
    <row r="163" spans="1:4" ht="73.5" customHeight="1" x14ac:dyDescent="0.3">
      <c r="A163" s="55" t="s">
        <v>134</v>
      </c>
      <c r="B163" s="55"/>
      <c r="C163" s="55"/>
      <c r="D163" s="55"/>
    </row>
    <row r="164" spans="1:4" x14ac:dyDescent="0.3">
      <c r="A164" s="56" t="s">
        <v>38</v>
      </c>
      <c r="B164" s="56"/>
      <c r="C164" s="56"/>
      <c r="D164" s="56"/>
    </row>
    <row r="165" spans="1:4" x14ac:dyDescent="0.3">
      <c r="A165" s="2"/>
      <c r="B165" s="2"/>
      <c r="C165" s="20"/>
      <c r="D165" s="2"/>
    </row>
    <row r="166" spans="1:4" x14ac:dyDescent="0.3">
      <c r="A166" s="2"/>
      <c r="C166" s="20"/>
    </row>
  </sheetData>
  <mergeCells count="21">
    <mergeCell ref="A45:C45"/>
    <mergeCell ref="A49:C49"/>
    <mergeCell ref="A55:C55"/>
    <mergeCell ref="A1:D1"/>
    <mergeCell ref="A115:C115"/>
    <mergeCell ref="A68:C68"/>
    <mergeCell ref="A74:C74"/>
    <mergeCell ref="A80:D80"/>
    <mergeCell ref="A86:D86"/>
    <mergeCell ref="A24:C24"/>
    <mergeCell ref="A32:C32"/>
    <mergeCell ref="A17:C17"/>
    <mergeCell ref="A91:D91"/>
    <mergeCell ref="A164:D164"/>
    <mergeCell ref="A122:C122"/>
    <mergeCell ref="A134:D134"/>
    <mergeCell ref="A149:D149"/>
    <mergeCell ref="A104:D104"/>
    <mergeCell ref="A129:D129"/>
    <mergeCell ref="A144:D144"/>
    <mergeCell ref="A163:D163"/>
  </mergeCells>
  <printOptions horizontalCentered="1"/>
  <pageMargins left="0.23622047244094491" right="0.23622047244094491" top="0.74803149606299213" bottom="0.74803149606299213" header="0.31496062992125984" footer="0.31496062992125984"/>
  <pageSetup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topLeftCell="A40" workbookViewId="0">
      <selection activeCell="G62" sqref="G62"/>
    </sheetView>
  </sheetViews>
  <sheetFormatPr baseColWidth="10" defaultRowHeight="14.4" x14ac:dyDescent="0.3"/>
  <cols>
    <col min="1" max="1" width="11.44140625" style="11"/>
    <col min="2" max="2" width="12.5546875" customWidth="1"/>
    <col min="6" max="6" width="12" customWidth="1"/>
    <col min="8" max="8" width="11.44140625" style="11"/>
    <col min="13" max="13" width="15" customWidth="1"/>
  </cols>
  <sheetData>
    <row r="1" spans="1:15" ht="69.75" customHeight="1" x14ac:dyDescent="0.3">
      <c r="A1" s="60" t="s">
        <v>181</v>
      </c>
      <c r="B1" s="61" t="s">
        <v>182</v>
      </c>
      <c r="C1" s="61"/>
      <c r="D1" s="61"/>
      <c r="E1" s="61"/>
      <c r="F1" s="61"/>
      <c r="H1" s="60" t="s">
        <v>181</v>
      </c>
      <c r="I1" s="61" t="s">
        <v>118</v>
      </c>
      <c r="J1" s="61"/>
      <c r="K1" s="61"/>
      <c r="L1" s="61"/>
      <c r="M1" s="61"/>
      <c r="N1" s="34"/>
      <c r="O1" s="34"/>
    </row>
    <row r="2" spans="1:15" ht="63.75" hidden="1" customHeight="1" x14ac:dyDescent="0.3">
      <c r="A2" s="60"/>
      <c r="B2" s="61"/>
      <c r="C2" s="61"/>
      <c r="D2" s="61"/>
      <c r="E2" s="61"/>
      <c r="F2" s="61"/>
      <c r="H2" s="60"/>
      <c r="I2" s="36"/>
      <c r="J2" s="36"/>
      <c r="K2" s="36"/>
      <c r="L2" s="36"/>
      <c r="M2" s="36"/>
      <c r="N2" s="34"/>
      <c r="O2" s="34"/>
    </row>
    <row r="3" spans="1:15" ht="54.75" customHeight="1" x14ac:dyDescent="0.3">
      <c r="A3" s="37"/>
      <c r="B3" s="38" t="s">
        <v>100</v>
      </c>
      <c r="C3" s="39" t="s">
        <v>1</v>
      </c>
      <c r="D3" s="38" t="s">
        <v>49</v>
      </c>
      <c r="E3" s="38" t="s">
        <v>60</v>
      </c>
      <c r="F3" s="38" t="s">
        <v>0</v>
      </c>
      <c r="H3" s="40"/>
      <c r="I3" s="38" t="s">
        <v>6</v>
      </c>
      <c r="J3" s="38" t="s">
        <v>7</v>
      </c>
      <c r="K3" s="38" t="s">
        <v>8</v>
      </c>
      <c r="L3" s="38" t="s">
        <v>9</v>
      </c>
      <c r="M3" s="38" t="s">
        <v>92</v>
      </c>
      <c r="N3" s="41"/>
      <c r="O3" s="41"/>
    </row>
    <row r="4" spans="1:15" x14ac:dyDescent="0.3">
      <c r="A4" s="40">
        <v>1</v>
      </c>
      <c r="B4" s="1">
        <v>1</v>
      </c>
      <c r="C4" s="1">
        <v>3</v>
      </c>
      <c r="D4" s="1">
        <v>2</v>
      </c>
      <c r="E4" s="1">
        <v>5</v>
      </c>
      <c r="F4" s="1">
        <v>4</v>
      </c>
      <c r="H4" s="40">
        <v>1</v>
      </c>
      <c r="I4" s="1">
        <v>2</v>
      </c>
      <c r="J4" s="1">
        <v>5</v>
      </c>
      <c r="K4" s="1">
        <v>3</v>
      </c>
      <c r="L4" s="1">
        <v>1</v>
      </c>
      <c r="M4" s="1">
        <v>4</v>
      </c>
    </row>
    <row r="5" spans="1:15" x14ac:dyDescent="0.3">
      <c r="A5" s="40">
        <v>2</v>
      </c>
      <c r="B5" s="1">
        <v>1</v>
      </c>
      <c r="C5" s="1">
        <v>3</v>
      </c>
      <c r="D5" s="1">
        <v>2</v>
      </c>
      <c r="E5" s="1">
        <v>5</v>
      </c>
      <c r="F5" s="1">
        <v>4</v>
      </c>
      <c r="H5" s="40">
        <v>2</v>
      </c>
      <c r="I5" s="1">
        <v>1</v>
      </c>
      <c r="J5" s="1">
        <v>2</v>
      </c>
      <c r="K5" s="1">
        <v>4</v>
      </c>
      <c r="L5" s="1">
        <v>5</v>
      </c>
      <c r="M5" s="1">
        <v>3</v>
      </c>
    </row>
    <row r="6" spans="1:15" x14ac:dyDescent="0.3">
      <c r="A6" s="40">
        <v>3</v>
      </c>
      <c r="B6" s="1">
        <v>1</v>
      </c>
      <c r="C6" s="1">
        <v>3</v>
      </c>
      <c r="D6" s="1">
        <v>2</v>
      </c>
      <c r="E6" s="1">
        <v>4</v>
      </c>
      <c r="F6" s="1">
        <v>5</v>
      </c>
      <c r="H6" s="40">
        <v>3</v>
      </c>
      <c r="I6" s="1">
        <v>2</v>
      </c>
      <c r="J6" s="1">
        <v>3</v>
      </c>
      <c r="K6" s="1">
        <v>1</v>
      </c>
      <c r="L6" s="1">
        <v>4</v>
      </c>
      <c r="M6" s="1">
        <v>5</v>
      </c>
    </row>
    <row r="7" spans="1:15" x14ac:dyDescent="0.3">
      <c r="A7" s="40">
        <v>4</v>
      </c>
      <c r="B7" s="1">
        <v>1</v>
      </c>
      <c r="C7" s="1">
        <v>2</v>
      </c>
      <c r="D7" s="1">
        <v>3</v>
      </c>
      <c r="E7" s="1">
        <v>4</v>
      </c>
      <c r="F7" s="1">
        <v>5</v>
      </c>
      <c r="H7" s="40">
        <v>4</v>
      </c>
      <c r="I7" s="1">
        <v>2</v>
      </c>
      <c r="J7" s="1">
        <v>1</v>
      </c>
      <c r="K7" s="1">
        <v>3</v>
      </c>
      <c r="L7" s="1">
        <v>4</v>
      </c>
      <c r="M7" s="1">
        <v>5</v>
      </c>
    </row>
    <row r="8" spans="1:15" x14ac:dyDescent="0.3">
      <c r="A8" s="40">
        <v>5</v>
      </c>
      <c r="B8" s="1">
        <v>1</v>
      </c>
      <c r="C8" s="1">
        <v>3</v>
      </c>
      <c r="D8" s="1">
        <v>2</v>
      </c>
      <c r="E8" s="1">
        <v>4</v>
      </c>
      <c r="F8" s="1">
        <v>5</v>
      </c>
      <c r="H8" s="40">
        <v>5</v>
      </c>
      <c r="I8" s="1">
        <v>3</v>
      </c>
      <c r="J8" s="1">
        <v>2</v>
      </c>
      <c r="K8" s="1">
        <v>4</v>
      </c>
      <c r="L8" s="1">
        <v>1</v>
      </c>
      <c r="M8" s="1">
        <v>5</v>
      </c>
    </row>
    <row r="9" spans="1:15" x14ac:dyDescent="0.3">
      <c r="A9" s="40">
        <v>6</v>
      </c>
      <c r="B9" s="1">
        <v>1</v>
      </c>
      <c r="C9" s="1">
        <v>3</v>
      </c>
      <c r="D9" s="1">
        <v>2</v>
      </c>
      <c r="E9" s="1">
        <v>4</v>
      </c>
      <c r="F9" s="1">
        <v>5</v>
      </c>
      <c r="H9" s="40">
        <v>6</v>
      </c>
      <c r="I9" s="1">
        <v>2</v>
      </c>
      <c r="J9" s="1">
        <v>3</v>
      </c>
      <c r="K9" s="1">
        <v>1</v>
      </c>
      <c r="L9" s="1">
        <v>5</v>
      </c>
      <c r="M9" s="1">
        <v>4</v>
      </c>
    </row>
    <row r="10" spans="1:15" x14ac:dyDescent="0.3">
      <c r="A10" s="40">
        <v>7</v>
      </c>
      <c r="B10" s="1">
        <v>1</v>
      </c>
      <c r="C10" s="1">
        <v>2</v>
      </c>
      <c r="D10" s="1">
        <v>3</v>
      </c>
      <c r="E10" s="1">
        <v>4</v>
      </c>
      <c r="F10" s="1">
        <v>5</v>
      </c>
      <c r="H10" s="40">
        <v>7</v>
      </c>
      <c r="I10" s="1">
        <v>4</v>
      </c>
      <c r="J10" s="1">
        <v>2</v>
      </c>
      <c r="K10" s="1">
        <v>1</v>
      </c>
      <c r="L10" s="1">
        <v>3</v>
      </c>
      <c r="M10" s="1">
        <v>5</v>
      </c>
    </row>
    <row r="11" spans="1:15" x14ac:dyDescent="0.3">
      <c r="A11" s="40">
        <v>8</v>
      </c>
      <c r="B11" s="1">
        <v>1</v>
      </c>
      <c r="C11" s="1">
        <v>5</v>
      </c>
      <c r="D11" s="1">
        <v>3</v>
      </c>
      <c r="E11" s="1">
        <v>4</v>
      </c>
      <c r="F11" s="1">
        <v>2</v>
      </c>
      <c r="H11" s="40">
        <v>8</v>
      </c>
      <c r="I11" s="1">
        <v>2</v>
      </c>
      <c r="J11" s="1">
        <v>1</v>
      </c>
      <c r="K11" s="1">
        <v>3</v>
      </c>
      <c r="L11" s="1">
        <v>5</v>
      </c>
      <c r="M11" s="1">
        <v>4</v>
      </c>
    </row>
    <row r="12" spans="1:15" x14ac:dyDescent="0.3">
      <c r="A12" s="40">
        <v>9</v>
      </c>
      <c r="B12" s="1">
        <v>1</v>
      </c>
      <c r="C12" s="1">
        <v>2</v>
      </c>
      <c r="D12" s="1">
        <v>3</v>
      </c>
      <c r="E12" s="1">
        <v>4</v>
      </c>
      <c r="F12" s="1">
        <v>5</v>
      </c>
      <c r="H12" s="40">
        <v>9</v>
      </c>
      <c r="I12" s="1">
        <v>3</v>
      </c>
      <c r="J12" s="1">
        <v>5</v>
      </c>
      <c r="K12" s="1">
        <v>1</v>
      </c>
      <c r="L12" s="1">
        <v>4</v>
      </c>
      <c r="M12" s="1">
        <v>2</v>
      </c>
    </row>
    <row r="13" spans="1:15" x14ac:dyDescent="0.3">
      <c r="A13" s="40">
        <v>10</v>
      </c>
      <c r="B13" s="1">
        <v>1</v>
      </c>
      <c r="C13" s="1">
        <v>4</v>
      </c>
      <c r="D13" s="1">
        <v>3</v>
      </c>
      <c r="E13" s="1">
        <v>2</v>
      </c>
      <c r="F13" s="1">
        <v>5</v>
      </c>
      <c r="H13" s="40">
        <v>10</v>
      </c>
      <c r="I13" s="1">
        <v>4</v>
      </c>
      <c r="J13" s="1">
        <v>2</v>
      </c>
      <c r="K13" s="1">
        <v>3</v>
      </c>
      <c r="L13" s="1">
        <v>5</v>
      </c>
      <c r="M13" s="1">
        <v>1</v>
      </c>
    </row>
    <row r="14" spans="1:15" x14ac:dyDescent="0.3">
      <c r="A14" s="40">
        <v>11</v>
      </c>
      <c r="B14" s="1">
        <v>1</v>
      </c>
      <c r="C14" s="1">
        <v>2</v>
      </c>
      <c r="D14" s="1">
        <v>3</v>
      </c>
      <c r="E14" s="1">
        <v>4</v>
      </c>
      <c r="F14" s="1">
        <v>5</v>
      </c>
      <c r="H14" s="40">
        <v>11</v>
      </c>
      <c r="I14" s="1">
        <v>2</v>
      </c>
      <c r="J14" s="1">
        <v>4</v>
      </c>
      <c r="K14" s="1">
        <v>5</v>
      </c>
      <c r="L14" s="1">
        <v>1</v>
      </c>
      <c r="M14" s="1">
        <v>3</v>
      </c>
    </row>
    <row r="15" spans="1:15" x14ac:dyDescent="0.3">
      <c r="A15" s="40">
        <v>12</v>
      </c>
      <c r="B15" s="1">
        <v>1</v>
      </c>
      <c r="C15" s="1">
        <v>2</v>
      </c>
      <c r="D15" s="1">
        <v>4</v>
      </c>
      <c r="E15" s="1">
        <v>5</v>
      </c>
      <c r="F15" s="1">
        <v>3</v>
      </c>
      <c r="H15" s="40">
        <v>12</v>
      </c>
      <c r="I15" s="1">
        <v>1</v>
      </c>
      <c r="J15" s="1">
        <v>2</v>
      </c>
      <c r="K15" s="1">
        <v>3</v>
      </c>
      <c r="L15" s="1">
        <v>4</v>
      </c>
      <c r="M15" s="1">
        <v>5</v>
      </c>
    </row>
    <row r="16" spans="1:15" x14ac:dyDescent="0.3">
      <c r="A16" s="40">
        <v>13</v>
      </c>
      <c r="B16" s="1">
        <v>1</v>
      </c>
      <c r="C16" s="1">
        <v>5</v>
      </c>
      <c r="D16" s="1">
        <v>4</v>
      </c>
      <c r="E16" s="1">
        <v>3</v>
      </c>
      <c r="F16" s="1">
        <v>2</v>
      </c>
      <c r="H16" s="40">
        <v>13</v>
      </c>
      <c r="I16" s="1">
        <v>4</v>
      </c>
      <c r="J16" s="1">
        <v>2</v>
      </c>
      <c r="K16" s="1">
        <v>1</v>
      </c>
      <c r="L16" s="1">
        <v>5</v>
      </c>
      <c r="M16" s="1">
        <v>3</v>
      </c>
    </row>
    <row r="17" spans="1:13" x14ac:dyDescent="0.3">
      <c r="A17" s="40">
        <v>14</v>
      </c>
      <c r="B17" s="1">
        <v>1</v>
      </c>
      <c r="C17" s="1">
        <v>5</v>
      </c>
      <c r="D17" s="1">
        <v>3</v>
      </c>
      <c r="E17" s="1">
        <v>4</v>
      </c>
      <c r="F17" s="1">
        <v>2</v>
      </c>
      <c r="H17" s="40">
        <v>14</v>
      </c>
      <c r="I17" s="1">
        <v>1</v>
      </c>
      <c r="J17" s="1">
        <v>3</v>
      </c>
      <c r="K17" s="1">
        <v>2</v>
      </c>
      <c r="L17" s="1">
        <v>5</v>
      </c>
      <c r="M17" s="1">
        <v>4</v>
      </c>
    </row>
    <row r="18" spans="1:13" x14ac:dyDescent="0.3">
      <c r="A18" s="40">
        <v>15</v>
      </c>
      <c r="B18" s="1">
        <v>1</v>
      </c>
      <c r="C18" s="1">
        <v>5</v>
      </c>
      <c r="D18" s="1">
        <v>3</v>
      </c>
      <c r="E18" s="1">
        <v>4</v>
      </c>
      <c r="F18" s="1">
        <v>2</v>
      </c>
      <c r="H18" s="40">
        <v>15</v>
      </c>
      <c r="I18" s="1">
        <v>2</v>
      </c>
      <c r="J18" s="1">
        <v>4</v>
      </c>
      <c r="K18" s="1">
        <v>1</v>
      </c>
      <c r="L18" s="1">
        <v>5</v>
      </c>
      <c r="M18" s="1">
        <v>3</v>
      </c>
    </row>
    <row r="19" spans="1:13" x14ac:dyDescent="0.3">
      <c r="A19" s="40">
        <v>16</v>
      </c>
      <c r="B19" s="1">
        <v>1</v>
      </c>
      <c r="C19" s="1">
        <v>5</v>
      </c>
      <c r="D19" s="1">
        <v>4</v>
      </c>
      <c r="E19" s="1">
        <v>3</v>
      </c>
      <c r="F19" s="1">
        <v>2</v>
      </c>
      <c r="H19" s="40">
        <v>16</v>
      </c>
      <c r="I19" s="1">
        <v>2</v>
      </c>
      <c r="J19" s="1">
        <v>3</v>
      </c>
      <c r="K19" s="1">
        <v>1</v>
      </c>
      <c r="L19" s="1">
        <v>5</v>
      </c>
      <c r="M19" s="1">
        <v>4</v>
      </c>
    </row>
    <row r="20" spans="1:13" x14ac:dyDescent="0.3">
      <c r="A20" s="40">
        <v>17</v>
      </c>
      <c r="B20" s="1">
        <v>1</v>
      </c>
      <c r="C20" s="1">
        <v>5</v>
      </c>
      <c r="D20" s="1">
        <v>2</v>
      </c>
      <c r="E20" s="1">
        <v>4</v>
      </c>
      <c r="F20" s="1">
        <v>3</v>
      </c>
      <c r="H20" s="40">
        <v>17</v>
      </c>
      <c r="I20" s="1">
        <v>1</v>
      </c>
      <c r="J20" s="1">
        <v>2</v>
      </c>
      <c r="K20" s="1">
        <v>4</v>
      </c>
      <c r="L20" s="1">
        <v>5</v>
      </c>
      <c r="M20" s="1">
        <v>3</v>
      </c>
    </row>
    <row r="21" spans="1:13" x14ac:dyDescent="0.3">
      <c r="A21" s="40">
        <v>18</v>
      </c>
      <c r="B21" s="1">
        <v>1</v>
      </c>
      <c r="C21" s="1">
        <v>4</v>
      </c>
      <c r="D21" s="1">
        <v>3</v>
      </c>
      <c r="E21" s="1">
        <v>5</v>
      </c>
      <c r="F21" s="1">
        <v>2</v>
      </c>
      <c r="H21" s="40">
        <v>18</v>
      </c>
      <c r="I21" s="1">
        <v>1</v>
      </c>
      <c r="J21" s="1">
        <v>3</v>
      </c>
      <c r="K21" s="1">
        <v>4</v>
      </c>
      <c r="L21" s="1">
        <v>5</v>
      </c>
      <c r="M21" s="1">
        <v>2</v>
      </c>
    </row>
    <row r="22" spans="1:13" x14ac:dyDescent="0.3">
      <c r="A22" s="40">
        <v>19</v>
      </c>
      <c r="B22" s="1">
        <v>1</v>
      </c>
      <c r="C22" s="1">
        <v>3</v>
      </c>
      <c r="D22" s="1">
        <v>2</v>
      </c>
      <c r="E22" s="1">
        <v>4</v>
      </c>
      <c r="F22" s="1">
        <v>5</v>
      </c>
      <c r="H22" s="40">
        <v>19</v>
      </c>
      <c r="I22" s="1">
        <v>1</v>
      </c>
      <c r="J22" s="1">
        <v>2</v>
      </c>
      <c r="K22" s="1">
        <v>4</v>
      </c>
      <c r="L22" s="1">
        <v>5</v>
      </c>
      <c r="M22" s="1">
        <v>3</v>
      </c>
    </row>
    <row r="23" spans="1:13" x14ac:dyDescent="0.3">
      <c r="A23" s="40">
        <v>20</v>
      </c>
      <c r="B23" s="1">
        <v>1</v>
      </c>
      <c r="C23" s="1">
        <v>4</v>
      </c>
      <c r="D23" s="1">
        <v>3</v>
      </c>
      <c r="E23" s="1">
        <v>2</v>
      </c>
      <c r="F23" s="1">
        <v>5</v>
      </c>
      <c r="H23" s="40">
        <v>20</v>
      </c>
      <c r="I23" s="1">
        <v>4</v>
      </c>
      <c r="J23" s="1">
        <v>1</v>
      </c>
      <c r="K23" s="1">
        <v>5</v>
      </c>
      <c r="L23" s="1">
        <v>3</v>
      </c>
      <c r="M23" s="1">
        <v>2</v>
      </c>
    </row>
    <row r="24" spans="1:13" x14ac:dyDescent="0.3">
      <c r="A24" s="40">
        <v>21</v>
      </c>
      <c r="B24" s="1">
        <v>1</v>
      </c>
      <c r="C24" s="1">
        <v>5</v>
      </c>
      <c r="D24" s="1">
        <v>2</v>
      </c>
      <c r="E24" s="1">
        <v>4</v>
      </c>
      <c r="F24" s="1">
        <v>3</v>
      </c>
      <c r="H24" s="40">
        <v>21</v>
      </c>
      <c r="I24" s="1">
        <v>3</v>
      </c>
      <c r="J24" s="1">
        <v>1</v>
      </c>
      <c r="K24" s="1">
        <v>2</v>
      </c>
      <c r="L24" s="1">
        <v>4</v>
      </c>
      <c r="M24" s="1">
        <v>5</v>
      </c>
    </row>
    <row r="25" spans="1:13" x14ac:dyDescent="0.3">
      <c r="A25" s="40">
        <v>22</v>
      </c>
      <c r="B25" s="1">
        <v>1</v>
      </c>
      <c r="C25" s="1">
        <v>5</v>
      </c>
      <c r="D25" s="1">
        <v>4</v>
      </c>
      <c r="E25" s="1">
        <v>2</v>
      </c>
      <c r="F25" s="1">
        <v>3</v>
      </c>
      <c r="H25" s="40">
        <v>22</v>
      </c>
      <c r="I25" s="1">
        <v>5</v>
      </c>
      <c r="J25" s="1">
        <v>1</v>
      </c>
      <c r="K25" s="1">
        <v>3</v>
      </c>
      <c r="L25" s="1">
        <v>4</v>
      </c>
      <c r="M25" s="1">
        <v>2</v>
      </c>
    </row>
    <row r="26" spans="1:13" x14ac:dyDescent="0.3">
      <c r="A26" s="40">
        <v>23</v>
      </c>
      <c r="B26" s="1">
        <v>1</v>
      </c>
      <c r="C26" s="1">
        <v>3</v>
      </c>
      <c r="D26" s="1">
        <v>2</v>
      </c>
      <c r="E26" s="1">
        <v>4</v>
      </c>
      <c r="F26" s="1">
        <v>5</v>
      </c>
      <c r="H26" s="40">
        <v>23</v>
      </c>
      <c r="I26" s="1">
        <v>2</v>
      </c>
      <c r="J26" s="1">
        <v>3</v>
      </c>
      <c r="K26" s="1">
        <v>1</v>
      </c>
      <c r="L26" s="1">
        <v>4</v>
      </c>
      <c r="M26" s="1">
        <v>5</v>
      </c>
    </row>
    <row r="27" spans="1:13" x14ac:dyDescent="0.3">
      <c r="A27" s="40">
        <v>24</v>
      </c>
      <c r="B27" s="1">
        <v>1</v>
      </c>
      <c r="C27" s="1">
        <v>5</v>
      </c>
      <c r="D27" s="1">
        <v>4</v>
      </c>
      <c r="E27" s="1">
        <v>3</v>
      </c>
      <c r="F27" s="1">
        <v>2</v>
      </c>
      <c r="H27" s="40">
        <v>24</v>
      </c>
      <c r="I27" s="1">
        <v>3</v>
      </c>
      <c r="J27" s="1">
        <v>1</v>
      </c>
      <c r="K27" s="1">
        <v>2</v>
      </c>
      <c r="L27" s="1">
        <v>5</v>
      </c>
      <c r="M27" s="1">
        <v>4</v>
      </c>
    </row>
    <row r="28" spans="1:13" x14ac:dyDescent="0.3">
      <c r="A28" s="40">
        <v>25</v>
      </c>
      <c r="B28" s="1">
        <v>1</v>
      </c>
      <c r="C28" s="1">
        <v>5</v>
      </c>
      <c r="D28" s="1">
        <v>3</v>
      </c>
      <c r="E28" s="1">
        <v>4</v>
      </c>
      <c r="F28" s="1">
        <v>2</v>
      </c>
      <c r="H28" s="40">
        <v>25</v>
      </c>
      <c r="I28" s="1">
        <v>4</v>
      </c>
      <c r="J28" s="1">
        <v>3</v>
      </c>
      <c r="K28" s="1">
        <v>2</v>
      </c>
      <c r="L28" s="1">
        <v>5</v>
      </c>
      <c r="M28" s="1">
        <v>1</v>
      </c>
    </row>
    <row r="29" spans="1:13" x14ac:dyDescent="0.3">
      <c r="A29" s="40">
        <v>26</v>
      </c>
      <c r="B29" s="1">
        <v>1</v>
      </c>
      <c r="C29" s="1">
        <v>2</v>
      </c>
      <c r="D29" s="1">
        <v>3</v>
      </c>
      <c r="E29" s="1">
        <v>5</v>
      </c>
      <c r="F29" s="1">
        <v>4</v>
      </c>
      <c r="H29" s="40">
        <v>26</v>
      </c>
      <c r="I29" s="1">
        <v>3</v>
      </c>
      <c r="J29" s="1">
        <v>2</v>
      </c>
      <c r="K29" s="1">
        <v>4</v>
      </c>
      <c r="L29" s="1">
        <v>1</v>
      </c>
      <c r="M29" s="1">
        <v>5</v>
      </c>
    </row>
    <row r="30" spans="1:13" x14ac:dyDescent="0.3">
      <c r="A30" s="40">
        <v>27</v>
      </c>
      <c r="B30" s="1">
        <v>1</v>
      </c>
      <c r="C30" s="1">
        <v>4</v>
      </c>
      <c r="D30" s="1">
        <v>3</v>
      </c>
      <c r="E30" s="1">
        <v>2</v>
      </c>
      <c r="F30" s="1">
        <v>5</v>
      </c>
      <c r="H30" s="40">
        <v>27</v>
      </c>
      <c r="I30" s="1">
        <v>3</v>
      </c>
      <c r="J30" s="1">
        <v>2</v>
      </c>
      <c r="K30" s="1">
        <v>1</v>
      </c>
      <c r="L30" s="1">
        <v>5</v>
      </c>
      <c r="M30" s="1">
        <v>4</v>
      </c>
    </row>
    <row r="31" spans="1:13" x14ac:dyDescent="0.3">
      <c r="A31" s="40">
        <v>28</v>
      </c>
      <c r="B31" s="1">
        <v>1</v>
      </c>
      <c r="C31" s="1">
        <v>5</v>
      </c>
      <c r="D31" s="1">
        <v>2</v>
      </c>
      <c r="E31" s="1">
        <v>3</v>
      </c>
      <c r="F31" s="1">
        <v>4</v>
      </c>
      <c r="H31" s="40">
        <v>28</v>
      </c>
      <c r="I31" s="1">
        <v>4</v>
      </c>
      <c r="J31" s="1">
        <v>1</v>
      </c>
      <c r="K31" s="1">
        <v>5</v>
      </c>
      <c r="L31" s="1">
        <v>3</v>
      </c>
      <c r="M31" s="1">
        <v>2</v>
      </c>
    </row>
    <row r="32" spans="1:13" x14ac:dyDescent="0.3">
      <c r="A32" s="40">
        <v>29</v>
      </c>
      <c r="B32" s="1">
        <v>1</v>
      </c>
      <c r="C32" s="1">
        <v>3</v>
      </c>
      <c r="D32" s="1">
        <v>2</v>
      </c>
      <c r="E32" s="1">
        <v>4</v>
      </c>
      <c r="F32" s="1">
        <v>5</v>
      </c>
      <c r="H32" s="40">
        <v>29</v>
      </c>
      <c r="I32" s="1">
        <v>2</v>
      </c>
      <c r="J32" s="1">
        <v>1</v>
      </c>
      <c r="K32" s="1">
        <v>3</v>
      </c>
      <c r="L32" s="1">
        <v>5</v>
      </c>
      <c r="M32" s="1">
        <v>4</v>
      </c>
    </row>
    <row r="33" spans="1:14" x14ac:dyDescent="0.3">
      <c r="A33" s="40">
        <v>30</v>
      </c>
      <c r="B33" s="1">
        <v>1</v>
      </c>
      <c r="C33" s="1">
        <v>3</v>
      </c>
      <c r="D33" s="1">
        <v>5</v>
      </c>
      <c r="E33" s="1">
        <v>2</v>
      </c>
      <c r="F33" s="1">
        <v>4</v>
      </c>
      <c r="H33" s="40">
        <v>30</v>
      </c>
      <c r="I33" s="1">
        <v>4</v>
      </c>
      <c r="J33" s="1">
        <v>2</v>
      </c>
      <c r="K33" s="1">
        <v>1</v>
      </c>
      <c r="L33" s="1">
        <v>5</v>
      </c>
      <c r="M33" s="1">
        <v>3</v>
      </c>
    </row>
    <row r="34" spans="1:14" x14ac:dyDescent="0.3">
      <c r="A34" s="40">
        <v>31</v>
      </c>
      <c r="B34" s="1">
        <v>1</v>
      </c>
      <c r="C34" s="1">
        <v>4</v>
      </c>
      <c r="D34" s="1">
        <v>2</v>
      </c>
      <c r="E34" s="1">
        <v>5</v>
      </c>
      <c r="F34" s="1">
        <v>3</v>
      </c>
      <c r="H34" s="40">
        <v>31</v>
      </c>
      <c r="I34" s="1">
        <v>1</v>
      </c>
      <c r="J34" s="1">
        <v>3</v>
      </c>
      <c r="K34" s="1">
        <v>2</v>
      </c>
      <c r="L34" s="1">
        <v>5</v>
      </c>
      <c r="M34" s="1">
        <v>4</v>
      </c>
    </row>
    <row r="35" spans="1:14" x14ac:dyDescent="0.3">
      <c r="A35" s="40">
        <v>32</v>
      </c>
      <c r="B35" s="1">
        <v>1</v>
      </c>
      <c r="C35" s="1">
        <v>3</v>
      </c>
      <c r="D35" s="1">
        <v>2</v>
      </c>
      <c r="E35" s="1">
        <v>5</v>
      </c>
      <c r="F35" s="1">
        <v>4</v>
      </c>
      <c r="H35" s="40">
        <v>32</v>
      </c>
      <c r="I35" s="1">
        <v>1</v>
      </c>
      <c r="J35" s="1">
        <v>3</v>
      </c>
      <c r="K35" s="1">
        <v>2</v>
      </c>
      <c r="L35" s="1">
        <v>5</v>
      </c>
      <c r="M35" s="1">
        <v>4</v>
      </c>
    </row>
    <row r="36" spans="1:14" x14ac:dyDescent="0.3">
      <c r="A36" s="40">
        <v>33</v>
      </c>
      <c r="B36" s="1">
        <v>1</v>
      </c>
      <c r="C36" s="1">
        <v>4</v>
      </c>
      <c r="D36" s="1">
        <v>3</v>
      </c>
      <c r="E36" s="1">
        <v>5</v>
      </c>
      <c r="F36" s="1">
        <v>2</v>
      </c>
      <c r="H36" s="40">
        <v>33</v>
      </c>
      <c r="I36" s="1">
        <v>3</v>
      </c>
      <c r="J36" s="1">
        <v>2</v>
      </c>
      <c r="K36" s="1">
        <v>1</v>
      </c>
      <c r="L36" s="1">
        <v>5</v>
      </c>
      <c r="M36" s="1">
        <v>4</v>
      </c>
    </row>
    <row r="37" spans="1:14" x14ac:dyDescent="0.3">
      <c r="A37" s="40">
        <v>34</v>
      </c>
      <c r="B37" s="1">
        <v>1</v>
      </c>
      <c r="C37" s="1">
        <v>3</v>
      </c>
      <c r="D37" s="1">
        <v>2</v>
      </c>
      <c r="E37" s="1">
        <v>4</v>
      </c>
      <c r="F37" s="1">
        <v>5</v>
      </c>
      <c r="H37" s="40">
        <v>34</v>
      </c>
      <c r="I37" s="1">
        <v>3</v>
      </c>
      <c r="J37" s="1">
        <v>1</v>
      </c>
      <c r="K37" s="1">
        <v>2</v>
      </c>
      <c r="L37" s="1">
        <v>5</v>
      </c>
      <c r="M37" s="1">
        <v>4</v>
      </c>
    </row>
    <row r="38" spans="1:14" x14ac:dyDescent="0.3">
      <c r="A38" s="40">
        <v>35</v>
      </c>
      <c r="B38" s="1">
        <v>1</v>
      </c>
      <c r="C38" s="1">
        <v>2</v>
      </c>
      <c r="D38" s="1">
        <v>3</v>
      </c>
      <c r="E38" s="1">
        <v>5</v>
      </c>
      <c r="F38" s="1">
        <v>4</v>
      </c>
      <c r="H38" s="40">
        <v>35</v>
      </c>
      <c r="I38" s="1">
        <v>1</v>
      </c>
      <c r="J38" s="1">
        <v>2</v>
      </c>
      <c r="K38" s="1">
        <v>3</v>
      </c>
      <c r="L38" s="1">
        <v>4</v>
      </c>
      <c r="M38" s="1">
        <v>5</v>
      </c>
    </row>
    <row r="39" spans="1:14" x14ac:dyDescent="0.3">
      <c r="A39" s="40">
        <v>36</v>
      </c>
      <c r="B39" s="1">
        <v>1</v>
      </c>
      <c r="C39" s="1">
        <v>4</v>
      </c>
      <c r="D39" s="1">
        <v>3</v>
      </c>
      <c r="E39" s="1">
        <v>5</v>
      </c>
      <c r="F39" s="1">
        <v>2</v>
      </c>
      <c r="H39" s="40">
        <v>36</v>
      </c>
      <c r="I39" s="1">
        <v>4</v>
      </c>
      <c r="J39" s="1">
        <v>2</v>
      </c>
      <c r="K39" s="1">
        <v>1</v>
      </c>
      <c r="L39" s="1">
        <v>3</v>
      </c>
      <c r="M39" s="1">
        <v>5</v>
      </c>
    </row>
    <row r="40" spans="1:14" x14ac:dyDescent="0.3">
      <c r="A40" s="40">
        <v>37</v>
      </c>
      <c r="B40" s="1">
        <v>1</v>
      </c>
      <c r="C40" s="1">
        <v>3</v>
      </c>
      <c r="D40" s="1">
        <v>4</v>
      </c>
      <c r="E40" s="1">
        <v>5</v>
      </c>
      <c r="F40" s="1">
        <v>2</v>
      </c>
      <c r="H40" s="40">
        <v>37</v>
      </c>
      <c r="I40" s="1">
        <v>2</v>
      </c>
      <c r="J40" s="1">
        <v>3</v>
      </c>
      <c r="K40" s="1">
        <v>4</v>
      </c>
      <c r="L40" s="1">
        <v>1</v>
      </c>
      <c r="M40" s="1">
        <v>5</v>
      </c>
    </row>
    <row r="41" spans="1:14" x14ac:dyDescent="0.3">
      <c r="A41" s="40">
        <v>38</v>
      </c>
      <c r="B41" s="1">
        <v>1</v>
      </c>
      <c r="C41" s="1">
        <v>3</v>
      </c>
      <c r="D41" s="1">
        <v>2</v>
      </c>
      <c r="E41" s="1">
        <v>4</v>
      </c>
      <c r="F41" s="1">
        <v>5</v>
      </c>
      <c r="H41" s="40">
        <v>38</v>
      </c>
      <c r="I41" s="1">
        <v>2</v>
      </c>
      <c r="J41" s="1">
        <v>1</v>
      </c>
      <c r="K41" s="1">
        <v>4</v>
      </c>
      <c r="L41" s="1">
        <v>5</v>
      </c>
      <c r="M41" s="1">
        <v>3</v>
      </c>
    </row>
    <row r="42" spans="1:14" x14ac:dyDescent="0.3">
      <c r="A42" s="40">
        <v>39</v>
      </c>
      <c r="B42" s="1">
        <v>1</v>
      </c>
      <c r="C42" s="1">
        <v>3</v>
      </c>
      <c r="D42" s="1">
        <v>2</v>
      </c>
      <c r="E42" s="1">
        <v>5</v>
      </c>
      <c r="F42" s="1">
        <v>4</v>
      </c>
      <c r="H42" s="40">
        <v>39</v>
      </c>
      <c r="I42" s="1">
        <v>3</v>
      </c>
      <c r="J42" s="1">
        <v>2</v>
      </c>
      <c r="K42" s="1">
        <v>1</v>
      </c>
      <c r="L42" s="1">
        <v>5</v>
      </c>
      <c r="M42" s="1">
        <v>4</v>
      </c>
    </row>
    <row r="43" spans="1:14" x14ac:dyDescent="0.3">
      <c r="A43" s="40">
        <v>40</v>
      </c>
      <c r="B43" s="1">
        <v>1</v>
      </c>
      <c r="C43" s="1">
        <v>2</v>
      </c>
      <c r="D43" s="1">
        <v>3</v>
      </c>
      <c r="E43" s="1">
        <v>4</v>
      </c>
      <c r="F43" s="1">
        <v>5</v>
      </c>
      <c r="H43" s="40">
        <v>40</v>
      </c>
      <c r="I43" s="1">
        <v>3</v>
      </c>
      <c r="J43" s="1">
        <v>1</v>
      </c>
      <c r="K43" s="1">
        <v>2</v>
      </c>
      <c r="L43" s="1">
        <v>4</v>
      </c>
      <c r="M43" s="1">
        <v>5</v>
      </c>
    </row>
    <row r="44" spans="1:14" x14ac:dyDescent="0.3">
      <c r="A44" s="40">
        <v>41</v>
      </c>
      <c r="B44" s="1">
        <v>1</v>
      </c>
      <c r="C44" s="1">
        <v>3</v>
      </c>
      <c r="D44" s="1">
        <v>2</v>
      </c>
      <c r="E44" s="1">
        <v>4</v>
      </c>
      <c r="F44" s="1">
        <v>5</v>
      </c>
      <c r="H44" s="40">
        <v>41</v>
      </c>
      <c r="I44" s="1">
        <v>1</v>
      </c>
      <c r="J44" s="1">
        <v>2</v>
      </c>
      <c r="K44" s="1">
        <v>5</v>
      </c>
      <c r="L44" s="1">
        <v>4</v>
      </c>
      <c r="M44" s="1">
        <v>3</v>
      </c>
    </row>
    <row r="45" spans="1:14" x14ac:dyDescent="0.3">
      <c r="A45" s="40"/>
      <c r="B45" s="1"/>
      <c r="C45" s="1"/>
      <c r="D45" s="1"/>
      <c r="E45" s="1"/>
      <c r="F45" s="1"/>
      <c r="H45" s="40"/>
      <c r="I45" s="1"/>
      <c r="J45" s="1"/>
      <c r="K45" s="1"/>
      <c r="L45" s="1"/>
      <c r="M45" s="1"/>
    </row>
    <row r="46" spans="1:14" x14ac:dyDescent="0.3">
      <c r="G46" s="42" t="s">
        <v>183</v>
      </c>
      <c r="N46" s="42" t="s">
        <v>183</v>
      </c>
    </row>
    <row r="47" spans="1:14" x14ac:dyDescent="0.3">
      <c r="A47" s="9" t="s">
        <v>184</v>
      </c>
      <c r="B47" s="1">
        <f>+COUNTIF(B4:B44,1)</f>
        <v>41</v>
      </c>
      <c r="C47" s="1">
        <f>+COUNTIF(C4:C44,1)</f>
        <v>0</v>
      </c>
      <c r="D47" s="1">
        <f>+COUNTIF(D4:D44,1)</f>
        <v>0</v>
      </c>
      <c r="E47" s="1">
        <f>+COUNTIF(E4:E44,1)</f>
        <v>0</v>
      </c>
      <c r="F47" s="1">
        <f>+COUNTIF(F4:F44,1)</f>
        <v>0</v>
      </c>
      <c r="G47" s="25">
        <f>+SUM(B47:F47)</f>
        <v>41</v>
      </c>
      <c r="H47" s="9" t="s">
        <v>184</v>
      </c>
      <c r="I47" s="1">
        <f>+COUNTIF(I4:I44,1)</f>
        <v>10</v>
      </c>
      <c r="J47" s="1">
        <f>+COUNTIF(J4:J44,1)</f>
        <v>11</v>
      </c>
      <c r="K47" s="1">
        <f>+COUNTIF(K4:K44,1)</f>
        <v>13</v>
      </c>
      <c r="L47" s="1">
        <f>+COUNTIF(L4:L44,1)</f>
        <v>5</v>
      </c>
      <c r="M47" s="1">
        <f>+COUNTIF(M4:M44,1)</f>
        <v>2</v>
      </c>
      <c r="N47" s="25">
        <f>+SUM(I47:M47)</f>
        <v>41</v>
      </c>
    </row>
    <row r="48" spans="1:14" x14ac:dyDescent="0.3">
      <c r="A48" s="9" t="s">
        <v>185</v>
      </c>
      <c r="B48" s="1">
        <f>+COUNTIF(B4:B44,2)</f>
        <v>0</v>
      </c>
      <c r="C48" s="1">
        <f>+COUNTIF(C4:C44,2)</f>
        <v>8</v>
      </c>
      <c r="D48" s="1">
        <f>+COUNTIF(D4:D44,2)</f>
        <v>17</v>
      </c>
      <c r="E48" s="1">
        <f>+COUNTIF(E4:E44,2)</f>
        <v>5</v>
      </c>
      <c r="F48" s="1">
        <f>+COUNTIF(F4:F44,2)</f>
        <v>11</v>
      </c>
      <c r="G48" s="25">
        <f t="shared" ref="G48:G51" si="0">+SUM(B48:F48)</f>
        <v>41</v>
      </c>
      <c r="H48" s="9" t="s">
        <v>185</v>
      </c>
      <c r="I48" s="1">
        <f>+COUNTIF(I4:I44,2)</f>
        <v>12</v>
      </c>
      <c r="J48" s="1">
        <f>+COUNTIF(J4:J44,2)</f>
        <v>16</v>
      </c>
      <c r="K48" s="1">
        <f>+COUNTIF(K4:K44,2)</f>
        <v>8</v>
      </c>
      <c r="L48" s="1">
        <f>+COUNTIF(L4:L44,2)</f>
        <v>0</v>
      </c>
      <c r="M48" s="1">
        <f>+COUNTIF(M4:M44,2)</f>
        <v>5</v>
      </c>
      <c r="N48" s="25">
        <f t="shared" ref="N48:N51" si="1">+SUM(I48:M48)</f>
        <v>41</v>
      </c>
    </row>
    <row r="49" spans="1:14" x14ac:dyDescent="0.3">
      <c r="A49" s="9" t="s">
        <v>186</v>
      </c>
      <c r="B49" s="1">
        <f>+COUNTIF(B4:B44,3)</f>
        <v>0</v>
      </c>
      <c r="C49" s="1">
        <f>+COUNTIF(C4:C44,3)</f>
        <v>15</v>
      </c>
      <c r="D49" s="1">
        <f>+COUNTIF(D4:D44,3)</f>
        <v>17</v>
      </c>
      <c r="E49" s="1">
        <f>+COUNTIF(E4:E44,3)</f>
        <v>4</v>
      </c>
      <c r="F49" s="1">
        <f>+COUNTIF(F4:F44,3)</f>
        <v>5</v>
      </c>
      <c r="G49" s="25">
        <f t="shared" si="0"/>
        <v>41</v>
      </c>
      <c r="H49" s="9" t="s">
        <v>186</v>
      </c>
      <c r="I49" s="1">
        <f>+COUNTIF(I4:I44,3)</f>
        <v>10</v>
      </c>
      <c r="J49" s="1">
        <f>+COUNTIF(J4:J44,3)</f>
        <v>10</v>
      </c>
      <c r="K49" s="1">
        <f>+COUNTIF(K4:K44,3)</f>
        <v>8</v>
      </c>
      <c r="L49" s="1">
        <f>+COUNTIF(L4:L44,3)</f>
        <v>4</v>
      </c>
      <c r="M49" s="1">
        <f>+COUNTIF(M4:M44,3)</f>
        <v>9</v>
      </c>
      <c r="N49" s="25">
        <f t="shared" si="1"/>
        <v>41</v>
      </c>
    </row>
    <row r="50" spans="1:14" x14ac:dyDescent="0.3">
      <c r="A50" s="9" t="s">
        <v>187</v>
      </c>
      <c r="B50" s="1">
        <f>+COUNTIF(B4:B44,4)</f>
        <v>0</v>
      </c>
      <c r="C50" s="1">
        <f>+COUNTIF(C4:C44,4)</f>
        <v>7</v>
      </c>
      <c r="D50" s="1">
        <f>+COUNTIF(D4:D44,4)</f>
        <v>6</v>
      </c>
      <c r="E50" s="1">
        <f>+COUNTIF(E4:E44,4)</f>
        <v>20</v>
      </c>
      <c r="F50" s="1">
        <f>+COUNTIF(F4:F44,4)</f>
        <v>8</v>
      </c>
      <c r="G50" s="25">
        <f t="shared" si="0"/>
        <v>41</v>
      </c>
      <c r="H50" s="9" t="s">
        <v>187</v>
      </c>
      <c r="I50" s="1">
        <f>+COUNTIF(I4:I44,4)</f>
        <v>8</v>
      </c>
      <c r="J50" s="1">
        <f>+COUNTIF(J4:J44,4)</f>
        <v>2</v>
      </c>
      <c r="K50" s="1">
        <f>+COUNTIF(K4:K44,4)</f>
        <v>8</v>
      </c>
      <c r="L50" s="1">
        <f>+COUNTIF(L4:L44,4)</f>
        <v>10</v>
      </c>
      <c r="M50" s="1">
        <f>+COUNTIF(M4:M44,4)</f>
        <v>13</v>
      </c>
      <c r="N50" s="25">
        <f t="shared" si="1"/>
        <v>41</v>
      </c>
    </row>
    <row r="51" spans="1:14" x14ac:dyDescent="0.3">
      <c r="A51" s="9" t="s">
        <v>188</v>
      </c>
      <c r="B51" s="1">
        <f>+COUNTIF(B4:B44,5)</f>
        <v>0</v>
      </c>
      <c r="C51" s="1">
        <f>+COUNTIF(C4:C44,5)</f>
        <v>11</v>
      </c>
      <c r="D51" s="1">
        <f>+COUNTIF(D4:D44,5)</f>
        <v>1</v>
      </c>
      <c r="E51" s="1">
        <f>+COUNTIF(E4:E44,5)</f>
        <v>12</v>
      </c>
      <c r="F51" s="1">
        <f>+COUNTIF(F4:F44,5)</f>
        <v>17</v>
      </c>
      <c r="G51" s="25">
        <f t="shared" si="0"/>
        <v>41</v>
      </c>
      <c r="H51" s="9" t="s">
        <v>188</v>
      </c>
      <c r="I51" s="1">
        <f>+COUNTIF(I4:I44,5)</f>
        <v>1</v>
      </c>
      <c r="J51" s="1">
        <f>+COUNTIF(J4:J44,5)</f>
        <v>2</v>
      </c>
      <c r="K51" s="1">
        <f>+COUNTIF(K4:K44,5)</f>
        <v>4</v>
      </c>
      <c r="L51" s="1">
        <f>+COUNTIF(L4:L44,5)</f>
        <v>22</v>
      </c>
      <c r="M51" s="1">
        <f>+COUNTIF(M4:M44,5)</f>
        <v>12</v>
      </c>
      <c r="N51" s="25">
        <f t="shared" si="1"/>
        <v>41</v>
      </c>
    </row>
    <row r="52" spans="1:14" ht="15" thickBot="1" x14ac:dyDescent="0.35"/>
    <row r="53" spans="1:14" x14ac:dyDescent="0.3">
      <c r="A53" s="62" t="s">
        <v>189</v>
      </c>
      <c r="B53" s="63"/>
      <c r="C53" s="63"/>
      <c r="D53" s="63"/>
      <c r="E53" s="63"/>
      <c r="F53" s="64"/>
      <c r="H53" s="62" t="s">
        <v>189</v>
      </c>
      <c r="I53" s="63"/>
      <c r="J53" s="63"/>
      <c r="K53" s="63"/>
      <c r="L53" s="63"/>
      <c r="M53" s="64"/>
    </row>
    <row r="54" spans="1:14" ht="30.6" x14ac:dyDescent="0.3">
      <c r="A54" s="43"/>
      <c r="B54" s="44" t="s">
        <v>100</v>
      </c>
      <c r="C54" s="45" t="s">
        <v>1</v>
      </c>
      <c r="D54" s="44" t="s">
        <v>49</v>
      </c>
      <c r="E54" s="44" t="s">
        <v>60</v>
      </c>
      <c r="F54" s="46" t="s">
        <v>0</v>
      </c>
      <c r="G54" s="42" t="s">
        <v>183</v>
      </c>
      <c r="H54" s="43"/>
      <c r="I54" s="44" t="s">
        <v>6</v>
      </c>
      <c r="J54" s="44" t="s">
        <v>7</v>
      </c>
      <c r="K54" s="44" t="s">
        <v>8</v>
      </c>
      <c r="L54" s="44" t="s">
        <v>9</v>
      </c>
      <c r="M54" s="46" t="s">
        <v>92</v>
      </c>
      <c r="N54" s="42" t="s">
        <v>183</v>
      </c>
    </row>
    <row r="55" spans="1:14" x14ac:dyDescent="0.3">
      <c r="A55" s="43" t="s">
        <v>184</v>
      </c>
      <c r="B55" s="47">
        <f>+B47/$A$44</f>
        <v>1</v>
      </c>
      <c r="C55" s="47">
        <f t="shared" ref="C55:F55" si="2">+C47/$A$44</f>
        <v>0</v>
      </c>
      <c r="D55" s="47">
        <f t="shared" si="2"/>
        <v>0</v>
      </c>
      <c r="E55" s="47">
        <f t="shared" si="2"/>
        <v>0</v>
      </c>
      <c r="F55" s="48">
        <f t="shared" si="2"/>
        <v>0</v>
      </c>
      <c r="G55" s="49">
        <f>+SUM(B55:F55)</f>
        <v>1</v>
      </c>
      <c r="H55" s="43" t="s">
        <v>184</v>
      </c>
      <c r="I55" s="47">
        <f>+I47/$H$44</f>
        <v>0.24390243902439024</v>
      </c>
      <c r="J55" s="47">
        <f t="shared" ref="J55:M55" si="3">+J47/$H$44</f>
        <v>0.26829268292682928</v>
      </c>
      <c r="K55" s="47">
        <f t="shared" si="3"/>
        <v>0.31707317073170732</v>
      </c>
      <c r="L55" s="47">
        <f t="shared" si="3"/>
        <v>0.12195121951219512</v>
      </c>
      <c r="M55" s="48">
        <f t="shared" si="3"/>
        <v>4.878048780487805E-2</v>
      </c>
      <c r="N55" s="49">
        <f>+SUM(I55:M55)</f>
        <v>1</v>
      </c>
    </row>
    <row r="56" spans="1:14" x14ac:dyDescent="0.3">
      <c r="A56" s="43" t="s">
        <v>185</v>
      </c>
      <c r="B56" s="47">
        <f t="shared" ref="B56:F59" si="4">+B48/$A$44</f>
        <v>0</v>
      </c>
      <c r="C56" s="47">
        <f t="shared" si="4"/>
        <v>0.1951219512195122</v>
      </c>
      <c r="D56" s="47">
        <f t="shared" si="4"/>
        <v>0.41463414634146339</v>
      </c>
      <c r="E56" s="47">
        <f t="shared" si="4"/>
        <v>0.12195121951219512</v>
      </c>
      <c r="F56" s="48">
        <f t="shared" si="4"/>
        <v>0.26829268292682928</v>
      </c>
      <c r="G56" s="49">
        <f t="shared" ref="G56:G59" si="5">+SUM(B56:F56)</f>
        <v>1</v>
      </c>
      <c r="H56" s="43" t="s">
        <v>185</v>
      </c>
      <c r="I56" s="47">
        <f t="shared" ref="I56:M59" si="6">+I48/$H$44</f>
        <v>0.29268292682926828</v>
      </c>
      <c r="J56" s="47">
        <f t="shared" si="6"/>
        <v>0.3902439024390244</v>
      </c>
      <c r="K56" s="47">
        <f t="shared" si="6"/>
        <v>0.1951219512195122</v>
      </c>
      <c r="L56" s="47">
        <f t="shared" si="6"/>
        <v>0</v>
      </c>
      <c r="M56" s="48">
        <f t="shared" si="6"/>
        <v>0.12195121951219512</v>
      </c>
      <c r="N56" s="49">
        <f t="shared" ref="N56:N59" si="7">+SUM(I56:M56)</f>
        <v>0.99999999999999989</v>
      </c>
    </row>
    <row r="57" spans="1:14" x14ac:dyDescent="0.3">
      <c r="A57" s="43" t="s">
        <v>186</v>
      </c>
      <c r="B57" s="47">
        <f t="shared" si="4"/>
        <v>0</v>
      </c>
      <c r="C57" s="47">
        <f t="shared" si="4"/>
        <v>0.36585365853658536</v>
      </c>
      <c r="D57" s="47">
        <f t="shared" si="4"/>
        <v>0.41463414634146339</v>
      </c>
      <c r="E57" s="47">
        <f t="shared" si="4"/>
        <v>9.7560975609756101E-2</v>
      </c>
      <c r="F57" s="48">
        <f t="shared" si="4"/>
        <v>0.12195121951219512</v>
      </c>
      <c r="G57" s="49">
        <f t="shared" si="5"/>
        <v>1</v>
      </c>
      <c r="H57" s="43" t="s">
        <v>186</v>
      </c>
      <c r="I57" s="47">
        <f t="shared" si="6"/>
        <v>0.24390243902439024</v>
      </c>
      <c r="J57" s="47">
        <f t="shared" si="6"/>
        <v>0.24390243902439024</v>
      </c>
      <c r="K57" s="47">
        <f t="shared" si="6"/>
        <v>0.1951219512195122</v>
      </c>
      <c r="L57" s="47">
        <f t="shared" si="6"/>
        <v>9.7560975609756101E-2</v>
      </c>
      <c r="M57" s="48">
        <f t="shared" si="6"/>
        <v>0.21951219512195122</v>
      </c>
      <c r="N57" s="49">
        <f t="shared" si="7"/>
        <v>0.99999999999999989</v>
      </c>
    </row>
    <row r="58" spans="1:14" x14ac:dyDescent="0.3">
      <c r="A58" s="43" t="s">
        <v>187</v>
      </c>
      <c r="B58" s="47">
        <f t="shared" si="4"/>
        <v>0</v>
      </c>
      <c r="C58" s="47">
        <f t="shared" si="4"/>
        <v>0.17073170731707318</v>
      </c>
      <c r="D58" s="47">
        <f t="shared" si="4"/>
        <v>0.14634146341463414</v>
      </c>
      <c r="E58" s="47">
        <f t="shared" si="4"/>
        <v>0.48780487804878048</v>
      </c>
      <c r="F58" s="48">
        <f t="shared" si="4"/>
        <v>0.1951219512195122</v>
      </c>
      <c r="G58" s="49">
        <f t="shared" si="5"/>
        <v>1</v>
      </c>
      <c r="H58" s="43" t="s">
        <v>187</v>
      </c>
      <c r="I58" s="47">
        <f t="shared" si="6"/>
        <v>0.1951219512195122</v>
      </c>
      <c r="J58" s="47">
        <f t="shared" si="6"/>
        <v>4.878048780487805E-2</v>
      </c>
      <c r="K58" s="47">
        <f t="shared" si="6"/>
        <v>0.1951219512195122</v>
      </c>
      <c r="L58" s="47">
        <f t="shared" si="6"/>
        <v>0.24390243902439024</v>
      </c>
      <c r="M58" s="48">
        <f t="shared" si="6"/>
        <v>0.31707317073170732</v>
      </c>
      <c r="N58" s="49">
        <f t="shared" si="7"/>
        <v>1</v>
      </c>
    </row>
    <row r="59" spans="1:14" ht="15" thickBot="1" x14ac:dyDescent="0.35">
      <c r="A59" s="50" t="s">
        <v>188</v>
      </c>
      <c r="B59" s="51">
        <f t="shared" si="4"/>
        <v>0</v>
      </c>
      <c r="C59" s="51">
        <f t="shared" si="4"/>
        <v>0.26829268292682928</v>
      </c>
      <c r="D59" s="51">
        <f t="shared" si="4"/>
        <v>2.4390243902439025E-2</v>
      </c>
      <c r="E59" s="51">
        <f t="shared" si="4"/>
        <v>0.29268292682926828</v>
      </c>
      <c r="F59" s="52">
        <f t="shared" si="4"/>
        <v>0.41463414634146339</v>
      </c>
      <c r="G59" s="49">
        <f t="shared" si="5"/>
        <v>1</v>
      </c>
      <c r="H59" s="50" t="s">
        <v>188</v>
      </c>
      <c r="I59" s="51">
        <f t="shared" si="6"/>
        <v>2.4390243902439025E-2</v>
      </c>
      <c r="J59" s="51">
        <f t="shared" si="6"/>
        <v>4.878048780487805E-2</v>
      </c>
      <c r="K59" s="51">
        <f t="shared" si="6"/>
        <v>9.7560975609756101E-2</v>
      </c>
      <c r="L59" s="51">
        <f t="shared" si="6"/>
        <v>0.53658536585365857</v>
      </c>
      <c r="M59" s="52">
        <f t="shared" si="6"/>
        <v>0.29268292682926828</v>
      </c>
      <c r="N59" s="49">
        <f t="shared" si="7"/>
        <v>1</v>
      </c>
    </row>
  </sheetData>
  <mergeCells count="6">
    <mergeCell ref="A1:A2"/>
    <mergeCell ref="B1:F2"/>
    <mergeCell ref="H1:H2"/>
    <mergeCell ref="I1:M1"/>
    <mergeCell ref="A53:F53"/>
    <mergeCell ref="H53:M53"/>
  </mergeCells>
  <conditionalFormatting sqref="I55:I59">
    <cfRule type="colorScale" priority="10">
      <colorScale>
        <cfvo type="min"/>
        <cfvo type="percentile" val="50"/>
        <cfvo type="max"/>
        <color rgb="FFF8696B"/>
        <color rgb="FFFCFCFF"/>
        <color rgb="FF63BE7B"/>
      </colorScale>
    </cfRule>
  </conditionalFormatting>
  <conditionalFormatting sqref="J55:J59">
    <cfRule type="colorScale" priority="9">
      <colorScale>
        <cfvo type="min"/>
        <cfvo type="percentile" val="50"/>
        <cfvo type="max"/>
        <color rgb="FFF8696B"/>
        <color rgb="FFFCFCFF"/>
        <color rgb="FF63BE7B"/>
      </colorScale>
    </cfRule>
  </conditionalFormatting>
  <conditionalFormatting sqref="K55:K59">
    <cfRule type="colorScale" priority="8">
      <colorScale>
        <cfvo type="min"/>
        <cfvo type="percentile" val="50"/>
        <cfvo type="max"/>
        <color rgb="FFF8696B"/>
        <color rgb="FFFCFCFF"/>
        <color rgb="FF63BE7B"/>
      </colorScale>
    </cfRule>
  </conditionalFormatting>
  <conditionalFormatting sqref="L55:L59">
    <cfRule type="colorScale" priority="7">
      <colorScale>
        <cfvo type="min"/>
        <cfvo type="percentile" val="50"/>
        <cfvo type="max"/>
        <color rgb="FFF8696B"/>
        <color rgb="FFFCFCFF"/>
        <color rgb="FF63BE7B"/>
      </colorScale>
    </cfRule>
  </conditionalFormatting>
  <conditionalFormatting sqref="M55:M59">
    <cfRule type="colorScale" priority="6">
      <colorScale>
        <cfvo type="min"/>
        <cfvo type="percentile" val="50"/>
        <cfvo type="max"/>
        <color rgb="FFF8696B"/>
        <color rgb="FFFCFCFF"/>
        <color rgb="FF63BE7B"/>
      </colorScale>
    </cfRule>
  </conditionalFormatting>
  <conditionalFormatting sqref="B55:B59">
    <cfRule type="colorScale" priority="5">
      <colorScale>
        <cfvo type="min"/>
        <cfvo type="percentile" val="50"/>
        <cfvo type="max"/>
        <color rgb="FFF8696B"/>
        <color rgb="FFFCFCFF"/>
        <color rgb="FF63BE7B"/>
      </colorScale>
    </cfRule>
  </conditionalFormatting>
  <conditionalFormatting sqref="C55:C59">
    <cfRule type="colorScale" priority="4">
      <colorScale>
        <cfvo type="min"/>
        <cfvo type="percentile" val="50"/>
        <cfvo type="max"/>
        <color rgb="FFF8696B"/>
        <color rgb="FFFCFCFF"/>
        <color rgb="FF63BE7B"/>
      </colorScale>
    </cfRule>
  </conditionalFormatting>
  <conditionalFormatting sqref="D55:D59">
    <cfRule type="colorScale" priority="3">
      <colorScale>
        <cfvo type="min"/>
        <cfvo type="percentile" val="50"/>
        <cfvo type="max"/>
        <color rgb="FFF8696B"/>
        <color rgb="FFFCFCFF"/>
        <color rgb="FF63BE7B"/>
      </colorScale>
    </cfRule>
  </conditionalFormatting>
  <conditionalFormatting sqref="E55:E59">
    <cfRule type="colorScale" priority="2">
      <colorScale>
        <cfvo type="min"/>
        <cfvo type="percentile" val="50"/>
        <cfvo type="max"/>
        <color rgb="FFF8696B"/>
        <color rgb="FFFCFCFF"/>
        <color rgb="FF63BE7B"/>
      </colorScale>
    </cfRule>
  </conditionalFormatting>
  <conditionalFormatting sqref="F55:F59">
    <cfRule type="colorScale" priority="1">
      <colorScale>
        <cfvo type="min"/>
        <cfvo type="percentile" val="50"/>
        <cfvo type="max"/>
        <color rgb="FFF8696B"/>
        <color rgb="FFFCFCFF"/>
        <color rgb="FF63BE7B"/>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topLeftCell="A37" zoomScale="40" zoomScaleNormal="40" workbookViewId="0">
      <selection activeCell="F72" sqref="F72"/>
    </sheetView>
  </sheetViews>
  <sheetFormatPr baseColWidth="10" defaultRowHeight="14.4" x14ac:dyDescent="0.3"/>
  <sheetData>
    <row r="1" spans="1:28" x14ac:dyDescent="0.3">
      <c r="B1" s="65" t="s">
        <v>180</v>
      </c>
      <c r="C1" s="65"/>
      <c r="D1" s="65"/>
      <c r="E1" s="65"/>
      <c r="F1" s="65"/>
      <c r="G1" s="65"/>
      <c r="H1" s="65"/>
      <c r="I1" s="65"/>
      <c r="J1" s="65"/>
      <c r="K1" s="65"/>
      <c r="L1" s="65"/>
      <c r="M1" s="65"/>
      <c r="N1" s="65"/>
      <c r="O1" s="65"/>
      <c r="P1" s="65"/>
      <c r="Q1" s="65"/>
      <c r="R1" s="65"/>
      <c r="S1" s="65"/>
      <c r="T1" s="65"/>
      <c r="U1" s="65"/>
      <c r="V1" s="65"/>
      <c r="W1" s="65"/>
      <c r="X1" s="65"/>
      <c r="Y1" s="65"/>
      <c r="Z1" s="65"/>
      <c r="AA1" s="65"/>
      <c r="AB1" s="65"/>
    </row>
    <row r="2" spans="1:28" x14ac:dyDescent="0.3">
      <c r="A2" s="35" t="s">
        <v>135</v>
      </c>
      <c r="B2" s="26">
        <v>1</v>
      </c>
      <c r="C2" s="26">
        <v>2</v>
      </c>
      <c r="D2" s="26">
        <v>3</v>
      </c>
      <c r="E2" s="26">
        <v>4</v>
      </c>
      <c r="F2" s="26">
        <v>5</v>
      </c>
      <c r="G2" s="26">
        <v>6</v>
      </c>
      <c r="H2" s="26">
        <v>7</v>
      </c>
      <c r="I2" s="26">
        <v>8</v>
      </c>
      <c r="J2" s="26">
        <v>9</v>
      </c>
      <c r="K2" s="26">
        <v>10</v>
      </c>
      <c r="L2" s="26">
        <v>11</v>
      </c>
      <c r="M2" s="26">
        <v>12</v>
      </c>
      <c r="N2" s="26">
        <v>13</v>
      </c>
      <c r="O2" s="26">
        <v>14</v>
      </c>
      <c r="P2" s="26">
        <v>15</v>
      </c>
      <c r="Q2" s="26">
        <v>16</v>
      </c>
      <c r="R2" s="26">
        <v>17</v>
      </c>
      <c r="S2" s="26">
        <v>18</v>
      </c>
      <c r="T2" s="26">
        <v>19</v>
      </c>
      <c r="U2" s="26">
        <v>20</v>
      </c>
      <c r="V2" s="26">
        <v>21</v>
      </c>
      <c r="W2" s="26">
        <v>22</v>
      </c>
      <c r="X2" s="26">
        <v>23</v>
      </c>
      <c r="Y2" s="26">
        <v>24</v>
      </c>
      <c r="Z2" s="26">
        <v>25</v>
      </c>
      <c r="AA2" s="26">
        <v>26</v>
      </c>
      <c r="AB2" s="26">
        <v>27</v>
      </c>
    </row>
    <row r="3" spans="1:28" x14ac:dyDescent="0.3">
      <c r="A3" s="19">
        <v>1</v>
      </c>
      <c r="B3">
        <v>2</v>
      </c>
      <c r="C3">
        <v>4</v>
      </c>
      <c r="D3">
        <v>1</v>
      </c>
      <c r="E3">
        <v>1</v>
      </c>
      <c r="F3">
        <v>1</v>
      </c>
      <c r="G3">
        <v>5</v>
      </c>
      <c r="H3">
        <v>2</v>
      </c>
      <c r="I3">
        <v>2</v>
      </c>
      <c r="J3">
        <v>4</v>
      </c>
      <c r="K3">
        <v>2</v>
      </c>
      <c r="M3">
        <v>1</v>
      </c>
      <c r="N3">
        <v>1</v>
      </c>
      <c r="P3">
        <v>3</v>
      </c>
      <c r="R3">
        <v>3</v>
      </c>
      <c r="S3">
        <v>4</v>
      </c>
      <c r="T3">
        <v>1</v>
      </c>
      <c r="U3">
        <v>4</v>
      </c>
      <c r="V3">
        <v>3</v>
      </c>
      <c r="W3">
        <v>3</v>
      </c>
      <c r="X3">
        <v>2</v>
      </c>
      <c r="AA3">
        <v>2</v>
      </c>
      <c r="AB3">
        <v>1</v>
      </c>
    </row>
    <row r="4" spans="1:28" x14ac:dyDescent="0.3">
      <c r="A4" s="19">
        <v>2</v>
      </c>
      <c r="B4">
        <v>1</v>
      </c>
      <c r="C4">
        <v>4</v>
      </c>
      <c r="D4">
        <v>1</v>
      </c>
      <c r="E4">
        <v>2</v>
      </c>
      <c r="F4">
        <v>2</v>
      </c>
      <c r="G4">
        <v>4</v>
      </c>
      <c r="H4">
        <v>2</v>
      </c>
      <c r="I4">
        <v>1</v>
      </c>
      <c r="J4">
        <v>1</v>
      </c>
      <c r="K4">
        <v>2</v>
      </c>
      <c r="M4">
        <v>1</v>
      </c>
      <c r="N4">
        <v>2</v>
      </c>
      <c r="P4">
        <v>1</v>
      </c>
      <c r="Q4">
        <v>1</v>
      </c>
      <c r="R4">
        <v>3</v>
      </c>
      <c r="S4">
        <v>1</v>
      </c>
      <c r="T4">
        <v>1</v>
      </c>
      <c r="U4">
        <v>2</v>
      </c>
      <c r="V4">
        <v>4</v>
      </c>
      <c r="W4">
        <v>3</v>
      </c>
      <c r="X4">
        <v>2</v>
      </c>
      <c r="AA4">
        <v>2</v>
      </c>
      <c r="AB4">
        <v>1</v>
      </c>
    </row>
    <row r="5" spans="1:28" x14ac:dyDescent="0.3">
      <c r="A5" s="19">
        <v>3</v>
      </c>
      <c r="B5">
        <v>2</v>
      </c>
      <c r="C5">
        <v>4</v>
      </c>
      <c r="D5">
        <v>1</v>
      </c>
      <c r="E5">
        <v>2</v>
      </c>
      <c r="F5">
        <v>1</v>
      </c>
      <c r="G5">
        <v>5</v>
      </c>
      <c r="H5">
        <v>3</v>
      </c>
      <c r="I5">
        <v>1</v>
      </c>
      <c r="J5">
        <v>4</v>
      </c>
      <c r="K5">
        <v>1</v>
      </c>
      <c r="M5">
        <v>1</v>
      </c>
      <c r="N5">
        <v>2</v>
      </c>
      <c r="P5">
        <v>1</v>
      </c>
      <c r="Q5">
        <v>2</v>
      </c>
      <c r="R5">
        <v>4</v>
      </c>
      <c r="S5">
        <v>1</v>
      </c>
      <c r="T5">
        <v>1</v>
      </c>
      <c r="U5">
        <v>2</v>
      </c>
      <c r="V5">
        <v>3</v>
      </c>
      <c r="W5">
        <v>1</v>
      </c>
      <c r="X5">
        <v>2</v>
      </c>
      <c r="AA5">
        <v>2</v>
      </c>
      <c r="AB5">
        <v>1</v>
      </c>
    </row>
    <row r="6" spans="1:28" x14ac:dyDescent="0.3">
      <c r="A6" s="19">
        <v>4</v>
      </c>
      <c r="B6">
        <v>1</v>
      </c>
      <c r="C6">
        <v>4</v>
      </c>
      <c r="D6">
        <v>1</v>
      </c>
      <c r="E6">
        <v>2</v>
      </c>
      <c r="F6">
        <v>2</v>
      </c>
      <c r="G6">
        <v>5</v>
      </c>
      <c r="H6">
        <v>2</v>
      </c>
      <c r="I6">
        <v>1</v>
      </c>
      <c r="J6">
        <v>2</v>
      </c>
      <c r="K6">
        <v>1</v>
      </c>
      <c r="M6">
        <v>1</v>
      </c>
      <c r="N6">
        <v>1</v>
      </c>
      <c r="P6">
        <v>1</v>
      </c>
      <c r="Q6">
        <v>1</v>
      </c>
      <c r="R6">
        <v>3</v>
      </c>
      <c r="S6">
        <v>4</v>
      </c>
      <c r="T6">
        <v>2</v>
      </c>
      <c r="U6">
        <v>5</v>
      </c>
      <c r="V6">
        <v>3</v>
      </c>
      <c r="W6">
        <v>1</v>
      </c>
      <c r="X6">
        <v>2</v>
      </c>
      <c r="AA6">
        <v>2</v>
      </c>
      <c r="AB6">
        <v>1</v>
      </c>
    </row>
    <row r="7" spans="1:28" x14ac:dyDescent="0.3">
      <c r="A7" s="19">
        <v>5</v>
      </c>
      <c r="B7">
        <v>1</v>
      </c>
      <c r="C7">
        <v>4</v>
      </c>
      <c r="D7">
        <v>1</v>
      </c>
      <c r="E7">
        <v>3</v>
      </c>
      <c r="F7">
        <v>1</v>
      </c>
      <c r="G7">
        <v>5</v>
      </c>
      <c r="H7">
        <v>2</v>
      </c>
      <c r="I7">
        <v>1</v>
      </c>
      <c r="J7">
        <v>3</v>
      </c>
      <c r="K7">
        <v>1</v>
      </c>
      <c r="M7">
        <v>1</v>
      </c>
      <c r="N7">
        <v>1</v>
      </c>
      <c r="P7">
        <v>1</v>
      </c>
      <c r="Q7">
        <v>2</v>
      </c>
      <c r="R7">
        <v>2</v>
      </c>
      <c r="S7">
        <v>4</v>
      </c>
      <c r="T7">
        <v>1</v>
      </c>
      <c r="U7">
        <v>2</v>
      </c>
      <c r="V7">
        <v>4</v>
      </c>
      <c r="W7">
        <v>1</v>
      </c>
      <c r="X7">
        <v>2</v>
      </c>
      <c r="AA7">
        <v>2</v>
      </c>
      <c r="AB7">
        <v>1</v>
      </c>
    </row>
    <row r="8" spans="1:28" x14ac:dyDescent="0.3">
      <c r="A8" s="19">
        <v>6</v>
      </c>
      <c r="B8">
        <v>1</v>
      </c>
      <c r="C8">
        <v>4</v>
      </c>
      <c r="D8">
        <v>1</v>
      </c>
      <c r="E8">
        <v>1</v>
      </c>
      <c r="F8">
        <v>1</v>
      </c>
      <c r="G8">
        <v>5</v>
      </c>
      <c r="H8">
        <v>2</v>
      </c>
      <c r="I8">
        <v>1</v>
      </c>
      <c r="J8">
        <v>2</v>
      </c>
      <c r="K8">
        <v>1</v>
      </c>
      <c r="M8">
        <v>3</v>
      </c>
      <c r="N8">
        <v>1</v>
      </c>
      <c r="P8">
        <v>1</v>
      </c>
      <c r="Q8">
        <v>2</v>
      </c>
      <c r="R8">
        <v>3</v>
      </c>
      <c r="S8">
        <v>1</v>
      </c>
      <c r="T8">
        <v>1</v>
      </c>
      <c r="U8">
        <v>2</v>
      </c>
      <c r="V8">
        <v>4</v>
      </c>
      <c r="W8">
        <v>1</v>
      </c>
      <c r="X8">
        <v>2</v>
      </c>
      <c r="AA8">
        <v>2</v>
      </c>
      <c r="AB8">
        <v>1</v>
      </c>
    </row>
    <row r="9" spans="1:28" x14ac:dyDescent="0.3">
      <c r="A9" s="19">
        <v>7</v>
      </c>
      <c r="B9">
        <v>1</v>
      </c>
      <c r="C9">
        <v>4</v>
      </c>
      <c r="D9">
        <v>1</v>
      </c>
      <c r="E9">
        <v>1</v>
      </c>
      <c r="F9">
        <v>1</v>
      </c>
      <c r="G9">
        <v>5</v>
      </c>
      <c r="H9">
        <v>2</v>
      </c>
      <c r="I9">
        <v>1</v>
      </c>
      <c r="J9">
        <v>1</v>
      </c>
      <c r="K9">
        <v>1</v>
      </c>
      <c r="M9">
        <v>1</v>
      </c>
      <c r="N9">
        <v>1</v>
      </c>
      <c r="P9">
        <v>1</v>
      </c>
      <c r="Q9">
        <v>2</v>
      </c>
      <c r="R9">
        <v>5</v>
      </c>
      <c r="S9">
        <v>4</v>
      </c>
      <c r="T9">
        <v>1</v>
      </c>
      <c r="U9">
        <v>2</v>
      </c>
      <c r="V9">
        <v>5</v>
      </c>
      <c r="W9">
        <v>1</v>
      </c>
      <c r="X9">
        <v>2</v>
      </c>
      <c r="AA9">
        <v>2</v>
      </c>
      <c r="AB9">
        <v>1</v>
      </c>
    </row>
    <row r="10" spans="1:28" x14ac:dyDescent="0.3">
      <c r="A10" s="19">
        <v>8</v>
      </c>
      <c r="B10">
        <v>1</v>
      </c>
      <c r="C10">
        <v>4</v>
      </c>
      <c r="D10">
        <v>1</v>
      </c>
      <c r="E10">
        <v>2</v>
      </c>
      <c r="F10">
        <v>1</v>
      </c>
      <c r="G10">
        <v>5</v>
      </c>
      <c r="H10">
        <v>2</v>
      </c>
      <c r="I10">
        <v>1</v>
      </c>
      <c r="J10">
        <v>2</v>
      </c>
      <c r="K10">
        <v>1</v>
      </c>
      <c r="M10">
        <v>1</v>
      </c>
      <c r="N10">
        <v>2</v>
      </c>
      <c r="P10">
        <v>1</v>
      </c>
      <c r="Q10">
        <v>2</v>
      </c>
      <c r="R10">
        <v>2</v>
      </c>
      <c r="S10">
        <v>1</v>
      </c>
      <c r="T10">
        <v>1</v>
      </c>
      <c r="U10">
        <v>2</v>
      </c>
      <c r="V10">
        <v>5</v>
      </c>
      <c r="W10">
        <v>1</v>
      </c>
      <c r="X10">
        <v>2</v>
      </c>
      <c r="AA10">
        <v>2</v>
      </c>
      <c r="AB10">
        <v>1</v>
      </c>
    </row>
    <row r="11" spans="1:28" x14ac:dyDescent="0.3">
      <c r="A11" s="19">
        <v>9</v>
      </c>
      <c r="B11">
        <v>2</v>
      </c>
      <c r="C11">
        <v>4</v>
      </c>
      <c r="D11">
        <v>1</v>
      </c>
      <c r="E11">
        <v>3</v>
      </c>
      <c r="F11">
        <v>2</v>
      </c>
      <c r="G11">
        <v>5</v>
      </c>
      <c r="H11">
        <v>2</v>
      </c>
      <c r="I11">
        <v>1</v>
      </c>
      <c r="J11">
        <v>2</v>
      </c>
      <c r="K11">
        <v>1</v>
      </c>
      <c r="M11">
        <v>1</v>
      </c>
      <c r="N11">
        <v>2</v>
      </c>
      <c r="P11">
        <v>1</v>
      </c>
      <c r="Q11">
        <v>2</v>
      </c>
      <c r="R11">
        <v>1</v>
      </c>
      <c r="S11">
        <v>1</v>
      </c>
      <c r="T11">
        <v>1</v>
      </c>
      <c r="U11">
        <v>2</v>
      </c>
      <c r="V11">
        <v>5</v>
      </c>
      <c r="W11">
        <v>1</v>
      </c>
      <c r="X11">
        <v>2</v>
      </c>
      <c r="AA11">
        <v>2</v>
      </c>
      <c r="AB11">
        <v>1</v>
      </c>
    </row>
    <row r="12" spans="1:28" x14ac:dyDescent="0.3">
      <c r="A12" s="19">
        <v>10</v>
      </c>
      <c r="B12">
        <v>2</v>
      </c>
      <c r="C12">
        <v>4</v>
      </c>
      <c r="D12">
        <v>1</v>
      </c>
      <c r="E12">
        <v>3</v>
      </c>
      <c r="F12">
        <v>2</v>
      </c>
      <c r="G12">
        <v>5</v>
      </c>
      <c r="H12">
        <v>4</v>
      </c>
      <c r="I12">
        <v>1</v>
      </c>
      <c r="J12">
        <v>2</v>
      </c>
      <c r="K12">
        <v>2</v>
      </c>
      <c r="M12">
        <v>2</v>
      </c>
      <c r="N12">
        <v>1</v>
      </c>
      <c r="P12">
        <v>1</v>
      </c>
      <c r="Q12">
        <v>2</v>
      </c>
      <c r="R12">
        <v>5</v>
      </c>
      <c r="S12">
        <v>1</v>
      </c>
      <c r="T12">
        <v>1</v>
      </c>
      <c r="U12">
        <v>4</v>
      </c>
      <c r="V12">
        <v>5</v>
      </c>
      <c r="W12">
        <v>3</v>
      </c>
      <c r="X12">
        <v>2</v>
      </c>
      <c r="AA12">
        <v>1</v>
      </c>
      <c r="AB12">
        <v>1</v>
      </c>
    </row>
    <row r="13" spans="1:28" x14ac:dyDescent="0.3">
      <c r="A13" s="19">
        <v>11</v>
      </c>
      <c r="B13">
        <v>2</v>
      </c>
      <c r="C13">
        <v>4</v>
      </c>
      <c r="D13">
        <v>1</v>
      </c>
      <c r="E13">
        <v>2</v>
      </c>
      <c r="F13">
        <v>1</v>
      </c>
      <c r="G13">
        <v>5</v>
      </c>
      <c r="H13">
        <v>2</v>
      </c>
      <c r="I13">
        <v>1</v>
      </c>
      <c r="J13">
        <v>1</v>
      </c>
      <c r="K13">
        <v>1</v>
      </c>
      <c r="M13">
        <v>1</v>
      </c>
      <c r="N13">
        <v>2</v>
      </c>
      <c r="P13">
        <v>1</v>
      </c>
      <c r="Q13">
        <v>2</v>
      </c>
      <c r="R13">
        <v>4</v>
      </c>
      <c r="S13">
        <v>2</v>
      </c>
      <c r="T13">
        <v>1</v>
      </c>
      <c r="U13">
        <v>4</v>
      </c>
      <c r="V13">
        <v>3</v>
      </c>
      <c r="W13">
        <v>1</v>
      </c>
      <c r="X13">
        <v>2</v>
      </c>
      <c r="AA13">
        <v>1</v>
      </c>
      <c r="AB13">
        <v>1</v>
      </c>
    </row>
    <row r="14" spans="1:28" x14ac:dyDescent="0.3">
      <c r="A14" s="19">
        <v>12</v>
      </c>
      <c r="B14">
        <v>2</v>
      </c>
      <c r="C14">
        <v>4</v>
      </c>
      <c r="D14">
        <v>1</v>
      </c>
      <c r="E14">
        <v>2</v>
      </c>
      <c r="F14">
        <v>2</v>
      </c>
      <c r="G14">
        <v>5</v>
      </c>
      <c r="H14">
        <v>2</v>
      </c>
      <c r="I14">
        <v>1</v>
      </c>
      <c r="J14">
        <v>2</v>
      </c>
      <c r="K14">
        <v>1</v>
      </c>
      <c r="M14">
        <v>1</v>
      </c>
      <c r="N14">
        <v>1</v>
      </c>
      <c r="P14">
        <v>1</v>
      </c>
      <c r="Q14">
        <v>2</v>
      </c>
      <c r="R14">
        <v>5</v>
      </c>
      <c r="S14">
        <v>2</v>
      </c>
      <c r="T14">
        <v>1</v>
      </c>
      <c r="U14">
        <v>5</v>
      </c>
      <c r="V14">
        <v>4</v>
      </c>
      <c r="W14">
        <v>1</v>
      </c>
      <c r="X14">
        <v>2</v>
      </c>
      <c r="AA14">
        <v>1</v>
      </c>
      <c r="AB14">
        <v>1</v>
      </c>
    </row>
    <row r="15" spans="1:28" x14ac:dyDescent="0.3">
      <c r="A15" s="28">
        <v>13</v>
      </c>
      <c r="B15">
        <v>2</v>
      </c>
      <c r="C15">
        <v>4</v>
      </c>
      <c r="D15">
        <v>1</v>
      </c>
      <c r="E15">
        <v>2</v>
      </c>
      <c r="F15">
        <v>1</v>
      </c>
      <c r="G15">
        <v>5</v>
      </c>
      <c r="H15">
        <v>2</v>
      </c>
      <c r="I15">
        <v>1</v>
      </c>
      <c r="J15">
        <v>3</v>
      </c>
      <c r="K15">
        <v>1</v>
      </c>
      <c r="M15">
        <v>1</v>
      </c>
      <c r="N15">
        <v>1</v>
      </c>
      <c r="P15">
        <v>3</v>
      </c>
      <c r="R15">
        <v>5</v>
      </c>
      <c r="S15">
        <v>1</v>
      </c>
      <c r="T15">
        <v>1</v>
      </c>
      <c r="U15">
        <v>1</v>
      </c>
      <c r="V15">
        <v>4</v>
      </c>
      <c r="W15">
        <v>3</v>
      </c>
      <c r="X15">
        <v>2</v>
      </c>
      <c r="AA15">
        <v>2</v>
      </c>
      <c r="AB15">
        <v>3</v>
      </c>
    </row>
    <row r="16" spans="1:28" x14ac:dyDescent="0.3">
      <c r="A16" s="19">
        <v>14</v>
      </c>
      <c r="B16">
        <v>2</v>
      </c>
      <c r="C16">
        <v>4</v>
      </c>
      <c r="D16">
        <v>1</v>
      </c>
      <c r="E16">
        <v>3</v>
      </c>
      <c r="F16">
        <v>2</v>
      </c>
      <c r="G16">
        <v>5</v>
      </c>
      <c r="H16">
        <v>2</v>
      </c>
      <c r="I16">
        <v>1</v>
      </c>
      <c r="J16">
        <v>3</v>
      </c>
      <c r="K16">
        <v>1</v>
      </c>
      <c r="M16">
        <v>1</v>
      </c>
      <c r="N16">
        <v>1</v>
      </c>
      <c r="P16">
        <v>1</v>
      </c>
      <c r="Q16">
        <v>2</v>
      </c>
      <c r="R16">
        <v>2</v>
      </c>
      <c r="S16">
        <v>4</v>
      </c>
      <c r="T16">
        <v>1</v>
      </c>
      <c r="U16">
        <v>2</v>
      </c>
      <c r="V16">
        <v>4</v>
      </c>
      <c r="W16">
        <v>1</v>
      </c>
      <c r="X16">
        <v>2</v>
      </c>
      <c r="AA16">
        <v>2</v>
      </c>
      <c r="AB16">
        <v>3</v>
      </c>
    </row>
    <row r="17" spans="1:28" x14ac:dyDescent="0.3">
      <c r="A17" s="28">
        <v>15</v>
      </c>
      <c r="B17">
        <v>1</v>
      </c>
      <c r="C17">
        <v>4</v>
      </c>
      <c r="D17">
        <v>1</v>
      </c>
      <c r="E17">
        <v>3</v>
      </c>
      <c r="F17">
        <v>1</v>
      </c>
      <c r="G17">
        <v>5</v>
      </c>
      <c r="H17">
        <v>2</v>
      </c>
      <c r="I17">
        <v>1</v>
      </c>
      <c r="J17">
        <v>3</v>
      </c>
      <c r="K17">
        <v>1</v>
      </c>
      <c r="M17">
        <v>1</v>
      </c>
      <c r="N17">
        <v>1</v>
      </c>
      <c r="P17">
        <v>1</v>
      </c>
      <c r="Q17">
        <v>2</v>
      </c>
      <c r="R17">
        <v>5</v>
      </c>
      <c r="S17">
        <v>1</v>
      </c>
      <c r="T17">
        <v>1</v>
      </c>
      <c r="U17">
        <v>2</v>
      </c>
      <c r="V17">
        <v>4</v>
      </c>
      <c r="W17">
        <v>1</v>
      </c>
      <c r="X17">
        <v>2</v>
      </c>
      <c r="AA17">
        <v>2</v>
      </c>
      <c r="AB17">
        <v>3</v>
      </c>
    </row>
    <row r="18" spans="1:28" x14ac:dyDescent="0.3">
      <c r="A18" s="19">
        <v>16</v>
      </c>
      <c r="B18">
        <v>2</v>
      </c>
      <c r="C18">
        <v>4</v>
      </c>
      <c r="D18">
        <v>1</v>
      </c>
      <c r="E18">
        <v>2</v>
      </c>
      <c r="F18">
        <v>1</v>
      </c>
      <c r="G18">
        <v>5</v>
      </c>
      <c r="H18">
        <v>2</v>
      </c>
      <c r="I18">
        <v>1</v>
      </c>
      <c r="J18">
        <v>4</v>
      </c>
      <c r="K18">
        <v>1</v>
      </c>
      <c r="M18">
        <v>1</v>
      </c>
      <c r="N18">
        <v>2</v>
      </c>
      <c r="P18">
        <v>1</v>
      </c>
      <c r="Q18">
        <v>2</v>
      </c>
      <c r="R18">
        <v>2</v>
      </c>
      <c r="S18">
        <v>1</v>
      </c>
      <c r="T18">
        <v>1</v>
      </c>
      <c r="U18">
        <v>2</v>
      </c>
      <c r="V18">
        <v>4</v>
      </c>
      <c r="W18">
        <v>1</v>
      </c>
      <c r="X18">
        <v>2</v>
      </c>
      <c r="AA18">
        <v>2</v>
      </c>
      <c r="AB18">
        <v>3</v>
      </c>
    </row>
    <row r="19" spans="1:28" x14ac:dyDescent="0.3">
      <c r="A19" s="19">
        <v>17</v>
      </c>
      <c r="B19">
        <v>1</v>
      </c>
      <c r="C19">
        <v>4</v>
      </c>
      <c r="D19">
        <v>1</v>
      </c>
      <c r="E19">
        <v>3</v>
      </c>
      <c r="F19">
        <v>1</v>
      </c>
      <c r="G19">
        <v>5</v>
      </c>
      <c r="H19">
        <v>3</v>
      </c>
      <c r="I19">
        <v>1</v>
      </c>
      <c r="J19">
        <v>3</v>
      </c>
      <c r="K19">
        <v>2</v>
      </c>
      <c r="M19">
        <v>2</v>
      </c>
      <c r="N19">
        <v>3</v>
      </c>
      <c r="P19">
        <v>1</v>
      </c>
      <c r="Q19">
        <v>2</v>
      </c>
      <c r="R19">
        <v>2</v>
      </c>
      <c r="S19">
        <v>4</v>
      </c>
      <c r="T19">
        <v>1</v>
      </c>
      <c r="U19">
        <v>2</v>
      </c>
      <c r="V19">
        <v>3</v>
      </c>
      <c r="W19">
        <v>2</v>
      </c>
      <c r="X19">
        <v>2</v>
      </c>
      <c r="AA19">
        <v>2</v>
      </c>
      <c r="AB19">
        <v>3</v>
      </c>
    </row>
    <row r="20" spans="1:28" x14ac:dyDescent="0.3">
      <c r="A20" s="19">
        <v>18</v>
      </c>
      <c r="B20">
        <v>2</v>
      </c>
      <c r="C20">
        <v>4</v>
      </c>
      <c r="D20">
        <v>1</v>
      </c>
      <c r="E20">
        <v>3</v>
      </c>
      <c r="F20">
        <v>2</v>
      </c>
      <c r="G20">
        <v>5</v>
      </c>
      <c r="H20">
        <v>2</v>
      </c>
      <c r="I20">
        <v>1</v>
      </c>
      <c r="J20">
        <v>2</v>
      </c>
      <c r="K20">
        <v>2</v>
      </c>
      <c r="M20">
        <v>2</v>
      </c>
      <c r="N20">
        <v>1</v>
      </c>
      <c r="P20">
        <v>1</v>
      </c>
      <c r="Q20">
        <v>2</v>
      </c>
      <c r="R20">
        <v>2</v>
      </c>
      <c r="S20">
        <v>1</v>
      </c>
      <c r="T20">
        <v>1</v>
      </c>
      <c r="U20">
        <v>5</v>
      </c>
      <c r="V20">
        <v>4</v>
      </c>
      <c r="W20">
        <v>2</v>
      </c>
      <c r="X20">
        <v>2</v>
      </c>
      <c r="AA20">
        <v>2</v>
      </c>
      <c r="AB20">
        <v>3</v>
      </c>
    </row>
    <row r="21" spans="1:28" x14ac:dyDescent="0.3">
      <c r="A21" s="19">
        <v>19</v>
      </c>
      <c r="B21">
        <v>1</v>
      </c>
      <c r="C21">
        <v>4</v>
      </c>
      <c r="D21">
        <v>1</v>
      </c>
      <c r="E21">
        <v>3</v>
      </c>
      <c r="F21">
        <v>1</v>
      </c>
      <c r="G21">
        <v>5</v>
      </c>
      <c r="H21">
        <v>2</v>
      </c>
      <c r="I21">
        <v>1</v>
      </c>
      <c r="J21">
        <v>1</v>
      </c>
      <c r="K21">
        <v>1</v>
      </c>
      <c r="M21">
        <v>1</v>
      </c>
      <c r="N21">
        <v>2</v>
      </c>
      <c r="P21">
        <v>1</v>
      </c>
      <c r="Q21">
        <v>2</v>
      </c>
      <c r="R21">
        <v>3</v>
      </c>
      <c r="S21">
        <v>1</v>
      </c>
      <c r="T21">
        <v>1</v>
      </c>
      <c r="U21">
        <v>1</v>
      </c>
      <c r="V21">
        <v>4</v>
      </c>
      <c r="W21">
        <v>2</v>
      </c>
      <c r="X21">
        <v>2</v>
      </c>
      <c r="AA21">
        <v>2</v>
      </c>
      <c r="AB21">
        <v>3</v>
      </c>
    </row>
    <row r="22" spans="1:28" x14ac:dyDescent="0.3">
      <c r="A22" s="19">
        <v>20</v>
      </c>
      <c r="B22">
        <v>1</v>
      </c>
      <c r="C22">
        <v>3</v>
      </c>
      <c r="D22">
        <v>1</v>
      </c>
      <c r="E22">
        <v>3</v>
      </c>
      <c r="F22">
        <v>2</v>
      </c>
      <c r="G22">
        <v>5</v>
      </c>
      <c r="H22">
        <v>2</v>
      </c>
      <c r="I22">
        <v>1</v>
      </c>
      <c r="J22">
        <v>2</v>
      </c>
      <c r="K22">
        <v>1</v>
      </c>
      <c r="M22">
        <v>1</v>
      </c>
      <c r="N22">
        <v>2</v>
      </c>
      <c r="P22">
        <v>1</v>
      </c>
      <c r="Q22">
        <v>1</v>
      </c>
      <c r="R22">
        <v>5</v>
      </c>
      <c r="S22">
        <v>4</v>
      </c>
      <c r="T22">
        <v>1</v>
      </c>
      <c r="U22">
        <v>4</v>
      </c>
      <c r="V22">
        <v>5</v>
      </c>
      <c r="W22">
        <v>2</v>
      </c>
      <c r="X22">
        <v>2</v>
      </c>
      <c r="AA22">
        <v>2</v>
      </c>
      <c r="AB22">
        <v>3</v>
      </c>
    </row>
    <row r="23" spans="1:28" x14ac:dyDescent="0.3">
      <c r="A23" s="19">
        <v>21</v>
      </c>
      <c r="B23">
        <v>1</v>
      </c>
      <c r="C23">
        <v>4</v>
      </c>
      <c r="D23">
        <v>1</v>
      </c>
      <c r="E23">
        <v>2</v>
      </c>
      <c r="F23">
        <v>1</v>
      </c>
      <c r="G23">
        <v>5</v>
      </c>
      <c r="H23">
        <v>2</v>
      </c>
      <c r="I23">
        <v>1</v>
      </c>
      <c r="J23">
        <v>2</v>
      </c>
      <c r="K23">
        <v>1</v>
      </c>
      <c r="M23">
        <v>1</v>
      </c>
      <c r="N23">
        <v>2</v>
      </c>
      <c r="P23">
        <v>1</v>
      </c>
      <c r="Q23">
        <v>1</v>
      </c>
      <c r="R23">
        <v>2</v>
      </c>
      <c r="S23">
        <v>2</v>
      </c>
      <c r="T23">
        <v>1</v>
      </c>
      <c r="U23">
        <v>2</v>
      </c>
      <c r="V23">
        <v>3</v>
      </c>
      <c r="W23">
        <v>3</v>
      </c>
      <c r="X23">
        <v>2</v>
      </c>
      <c r="AA23">
        <v>2</v>
      </c>
      <c r="AB23">
        <v>3</v>
      </c>
    </row>
    <row r="24" spans="1:28" x14ac:dyDescent="0.3">
      <c r="A24" s="19">
        <v>22</v>
      </c>
      <c r="B24">
        <v>2</v>
      </c>
      <c r="C24">
        <v>4</v>
      </c>
      <c r="D24">
        <v>1</v>
      </c>
      <c r="E24">
        <v>4</v>
      </c>
      <c r="F24">
        <v>2</v>
      </c>
      <c r="G24">
        <v>5</v>
      </c>
      <c r="H24">
        <v>2</v>
      </c>
      <c r="I24">
        <v>1</v>
      </c>
      <c r="J24">
        <v>2</v>
      </c>
      <c r="K24">
        <v>1</v>
      </c>
      <c r="M24">
        <v>1</v>
      </c>
      <c r="N24">
        <v>2</v>
      </c>
      <c r="P24">
        <v>1</v>
      </c>
      <c r="Q24">
        <v>2</v>
      </c>
      <c r="R24">
        <v>5</v>
      </c>
      <c r="S24">
        <v>1</v>
      </c>
      <c r="T24">
        <v>1</v>
      </c>
      <c r="U24">
        <v>4</v>
      </c>
      <c r="V24">
        <v>4</v>
      </c>
      <c r="W24">
        <v>2</v>
      </c>
      <c r="X24">
        <v>2</v>
      </c>
      <c r="AA24">
        <v>1</v>
      </c>
      <c r="AB24">
        <v>3</v>
      </c>
    </row>
    <row r="25" spans="1:28" x14ac:dyDescent="0.3">
      <c r="A25" s="19">
        <v>23</v>
      </c>
      <c r="B25">
        <v>1</v>
      </c>
      <c r="C25">
        <v>4</v>
      </c>
      <c r="D25">
        <v>1</v>
      </c>
      <c r="E25">
        <v>2</v>
      </c>
      <c r="F25">
        <v>2</v>
      </c>
      <c r="G25">
        <v>5</v>
      </c>
      <c r="H25">
        <v>2</v>
      </c>
      <c r="I25">
        <v>1</v>
      </c>
      <c r="J25">
        <v>1</v>
      </c>
      <c r="K25">
        <v>3</v>
      </c>
      <c r="M25">
        <v>1</v>
      </c>
      <c r="N25">
        <v>1</v>
      </c>
      <c r="P25">
        <v>1</v>
      </c>
      <c r="Q25">
        <v>1</v>
      </c>
      <c r="R25">
        <v>2</v>
      </c>
      <c r="S25">
        <v>4</v>
      </c>
      <c r="T25">
        <v>1</v>
      </c>
      <c r="U25">
        <v>1</v>
      </c>
      <c r="V25">
        <v>3</v>
      </c>
      <c r="W25">
        <v>1</v>
      </c>
      <c r="X25">
        <v>2</v>
      </c>
      <c r="AA25">
        <v>1</v>
      </c>
      <c r="AB25">
        <v>3</v>
      </c>
    </row>
    <row r="26" spans="1:28" x14ac:dyDescent="0.3">
      <c r="A26" s="28">
        <v>24</v>
      </c>
      <c r="B26">
        <v>2</v>
      </c>
      <c r="C26">
        <v>4</v>
      </c>
      <c r="D26">
        <v>1</v>
      </c>
      <c r="E26">
        <v>2</v>
      </c>
      <c r="F26">
        <v>1</v>
      </c>
      <c r="G26">
        <v>5</v>
      </c>
      <c r="H26">
        <v>2</v>
      </c>
      <c r="I26">
        <v>1</v>
      </c>
      <c r="J26">
        <v>1</v>
      </c>
      <c r="K26">
        <v>1</v>
      </c>
      <c r="M26">
        <v>3</v>
      </c>
      <c r="N26">
        <v>2</v>
      </c>
      <c r="P26">
        <v>1</v>
      </c>
      <c r="Q26">
        <v>2</v>
      </c>
      <c r="R26">
        <v>2</v>
      </c>
      <c r="S26">
        <v>2</v>
      </c>
      <c r="T26">
        <v>3</v>
      </c>
      <c r="U26">
        <v>4</v>
      </c>
      <c r="V26">
        <v>4</v>
      </c>
      <c r="W26">
        <v>1</v>
      </c>
      <c r="X26">
        <v>2</v>
      </c>
      <c r="AA26">
        <v>1</v>
      </c>
      <c r="AB26">
        <v>3</v>
      </c>
    </row>
    <row r="27" spans="1:28" x14ac:dyDescent="0.3">
      <c r="A27" s="19">
        <v>25</v>
      </c>
      <c r="B27">
        <v>2</v>
      </c>
      <c r="C27">
        <v>4</v>
      </c>
      <c r="D27">
        <v>1</v>
      </c>
      <c r="E27">
        <v>2</v>
      </c>
      <c r="F27">
        <v>1</v>
      </c>
      <c r="G27">
        <v>5</v>
      </c>
      <c r="H27">
        <v>2</v>
      </c>
      <c r="I27">
        <v>1</v>
      </c>
      <c r="J27">
        <v>2</v>
      </c>
      <c r="K27">
        <v>1</v>
      </c>
      <c r="M27">
        <v>1</v>
      </c>
      <c r="N27">
        <v>4</v>
      </c>
      <c r="P27">
        <v>1</v>
      </c>
      <c r="Q27">
        <v>1</v>
      </c>
      <c r="R27">
        <v>3</v>
      </c>
      <c r="S27">
        <v>1</v>
      </c>
      <c r="T27">
        <v>1</v>
      </c>
      <c r="U27">
        <v>5</v>
      </c>
      <c r="V27">
        <v>4</v>
      </c>
      <c r="W27">
        <v>1</v>
      </c>
      <c r="X27">
        <v>2</v>
      </c>
      <c r="AA27">
        <v>1</v>
      </c>
      <c r="AB27">
        <v>3</v>
      </c>
    </row>
    <row r="28" spans="1:28" x14ac:dyDescent="0.3">
      <c r="A28" s="28">
        <v>26</v>
      </c>
      <c r="B28">
        <v>2</v>
      </c>
      <c r="C28">
        <v>2</v>
      </c>
      <c r="D28">
        <v>2</v>
      </c>
      <c r="E28">
        <v>3</v>
      </c>
      <c r="F28">
        <v>2</v>
      </c>
      <c r="G28">
        <v>2</v>
      </c>
      <c r="H28">
        <v>2</v>
      </c>
      <c r="I28">
        <v>1</v>
      </c>
      <c r="J28">
        <v>3</v>
      </c>
      <c r="K28">
        <v>2</v>
      </c>
      <c r="M28">
        <v>1</v>
      </c>
      <c r="N28">
        <v>2</v>
      </c>
      <c r="P28">
        <v>1</v>
      </c>
      <c r="Q28">
        <v>2</v>
      </c>
      <c r="R28">
        <v>5</v>
      </c>
      <c r="S28">
        <v>4</v>
      </c>
      <c r="T28">
        <v>3</v>
      </c>
      <c r="U28">
        <v>2</v>
      </c>
      <c r="V28">
        <v>3</v>
      </c>
      <c r="W28">
        <v>3</v>
      </c>
      <c r="X28">
        <v>2</v>
      </c>
      <c r="AA28">
        <v>1</v>
      </c>
      <c r="AB28">
        <v>7</v>
      </c>
    </row>
    <row r="29" spans="1:28" s="11" customFormat="1" x14ac:dyDescent="0.3">
      <c r="A29" s="28">
        <v>27</v>
      </c>
      <c r="B29" s="11">
        <v>1</v>
      </c>
      <c r="C29" s="11">
        <v>3</v>
      </c>
      <c r="D29" s="11">
        <v>2</v>
      </c>
      <c r="E29" s="11">
        <v>3</v>
      </c>
      <c r="F29" s="11">
        <v>1</v>
      </c>
      <c r="G29" s="11">
        <v>1</v>
      </c>
      <c r="H29" s="11">
        <v>1</v>
      </c>
      <c r="I29" s="11">
        <v>2</v>
      </c>
      <c r="J29" s="11">
        <v>3</v>
      </c>
      <c r="K29" s="11">
        <v>1</v>
      </c>
      <c r="M29" s="11">
        <v>3</v>
      </c>
      <c r="N29" s="11">
        <v>1</v>
      </c>
      <c r="P29" s="11">
        <v>1</v>
      </c>
      <c r="Q29" s="11">
        <v>1</v>
      </c>
      <c r="R29" s="11">
        <v>1</v>
      </c>
      <c r="S29" s="11">
        <v>4</v>
      </c>
      <c r="T29" s="11">
        <v>3</v>
      </c>
      <c r="U29" s="11">
        <v>3</v>
      </c>
      <c r="V29" s="11">
        <v>4</v>
      </c>
      <c r="W29" s="11">
        <v>3</v>
      </c>
      <c r="X29" s="11">
        <v>2</v>
      </c>
      <c r="AA29" s="11">
        <v>1</v>
      </c>
      <c r="AB29" s="11">
        <v>7</v>
      </c>
    </row>
    <row r="30" spans="1:28" x14ac:dyDescent="0.3">
      <c r="A30" s="28">
        <v>28</v>
      </c>
      <c r="B30">
        <v>2</v>
      </c>
      <c r="C30">
        <v>3</v>
      </c>
      <c r="D30">
        <v>2</v>
      </c>
      <c r="E30">
        <v>5</v>
      </c>
      <c r="F30">
        <v>3</v>
      </c>
      <c r="G30">
        <v>1</v>
      </c>
      <c r="H30">
        <v>2</v>
      </c>
      <c r="I30">
        <v>1</v>
      </c>
      <c r="J30">
        <v>4</v>
      </c>
      <c r="K30">
        <v>1</v>
      </c>
      <c r="M30">
        <v>1</v>
      </c>
      <c r="N30">
        <v>1</v>
      </c>
      <c r="P30">
        <v>1</v>
      </c>
      <c r="Q30">
        <v>2</v>
      </c>
      <c r="R30">
        <v>1</v>
      </c>
      <c r="S30">
        <v>4</v>
      </c>
      <c r="T30">
        <v>3</v>
      </c>
      <c r="U30">
        <v>4</v>
      </c>
      <c r="V30">
        <v>3</v>
      </c>
      <c r="W30">
        <v>1</v>
      </c>
      <c r="X30">
        <v>2</v>
      </c>
      <c r="AA30">
        <v>1</v>
      </c>
      <c r="AB30">
        <v>7</v>
      </c>
    </row>
    <row r="31" spans="1:28" x14ac:dyDescent="0.3">
      <c r="A31" s="28">
        <v>29</v>
      </c>
      <c r="B31">
        <v>1</v>
      </c>
      <c r="C31">
        <v>3</v>
      </c>
      <c r="D31">
        <v>1</v>
      </c>
      <c r="E31">
        <v>2</v>
      </c>
      <c r="F31">
        <v>1</v>
      </c>
      <c r="G31">
        <v>5</v>
      </c>
      <c r="H31">
        <v>2</v>
      </c>
      <c r="I31">
        <v>1</v>
      </c>
      <c r="J31">
        <v>2</v>
      </c>
      <c r="K31">
        <v>1</v>
      </c>
      <c r="M31">
        <v>1</v>
      </c>
      <c r="N31">
        <v>2</v>
      </c>
      <c r="P31">
        <v>1</v>
      </c>
      <c r="Q31">
        <v>2</v>
      </c>
      <c r="R31">
        <v>2</v>
      </c>
      <c r="S31">
        <v>1</v>
      </c>
      <c r="T31">
        <v>1</v>
      </c>
      <c r="U31">
        <v>4</v>
      </c>
      <c r="V31">
        <v>3</v>
      </c>
      <c r="W31">
        <v>3</v>
      </c>
      <c r="X31">
        <v>2</v>
      </c>
      <c r="AA31">
        <v>2</v>
      </c>
      <c r="AB31">
        <v>2</v>
      </c>
    </row>
    <row r="32" spans="1:28" x14ac:dyDescent="0.3">
      <c r="A32" s="28">
        <v>30</v>
      </c>
      <c r="B32">
        <v>1</v>
      </c>
      <c r="C32">
        <v>2</v>
      </c>
      <c r="D32">
        <v>1</v>
      </c>
      <c r="E32">
        <v>3</v>
      </c>
      <c r="F32">
        <v>3</v>
      </c>
      <c r="G32">
        <v>5</v>
      </c>
      <c r="H32">
        <v>2</v>
      </c>
      <c r="I32">
        <v>1</v>
      </c>
      <c r="J32">
        <v>1</v>
      </c>
      <c r="K32">
        <v>2</v>
      </c>
      <c r="M32">
        <v>3</v>
      </c>
      <c r="N32">
        <v>2</v>
      </c>
      <c r="P32">
        <v>1</v>
      </c>
      <c r="Q32">
        <v>2</v>
      </c>
      <c r="R32">
        <v>1</v>
      </c>
      <c r="S32">
        <v>4</v>
      </c>
      <c r="T32">
        <v>1</v>
      </c>
      <c r="U32">
        <v>2</v>
      </c>
      <c r="V32">
        <v>3</v>
      </c>
      <c r="W32">
        <v>1</v>
      </c>
      <c r="X32">
        <v>2</v>
      </c>
      <c r="AA32">
        <v>2</v>
      </c>
      <c r="AB32">
        <v>2</v>
      </c>
    </row>
    <row r="33" spans="1:28" x14ac:dyDescent="0.3">
      <c r="A33" s="19">
        <v>31</v>
      </c>
      <c r="B33">
        <v>1</v>
      </c>
      <c r="C33">
        <v>4</v>
      </c>
      <c r="D33">
        <v>1</v>
      </c>
      <c r="E33">
        <v>3</v>
      </c>
      <c r="F33">
        <v>2</v>
      </c>
      <c r="G33">
        <v>5</v>
      </c>
      <c r="H33">
        <v>2</v>
      </c>
      <c r="I33">
        <v>1</v>
      </c>
      <c r="J33">
        <v>3</v>
      </c>
      <c r="K33">
        <v>1</v>
      </c>
      <c r="M33">
        <v>1</v>
      </c>
      <c r="N33">
        <v>2</v>
      </c>
      <c r="P33">
        <v>1</v>
      </c>
      <c r="Q33">
        <v>2</v>
      </c>
      <c r="R33">
        <v>2</v>
      </c>
      <c r="S33">
        <v>1</v>
      </c>
      <c r="T33">
        <v>1</v>
      </c>
      <c r="U33">
        <v>2</v>
      </c>
      <c r="V33">
        <v>5</v>
      </c>
      <c r="W33">
        <v>2</v>
      </c>
      <c r="X33">
        <v>2</v>
      </c>
      <c r="AA33">
        <v>2</v>
      </c>
      <c r="AB33">
        <v>2</v>
      </c>
    </row>
    <row r="34" spans="1:28" x14ac:dyDescent="0.3">
      <c r="A34" s="19">
        <v>32</v>
      </c>
      <c r="B34">
        <v>1</v>
      </c>
      <c r="C34">
        <v>3</v>
      </c>
      <c r="D34">
        <v>1</v>
      </c>
      <c r="E34">
        <v>2</v>
      </c>
      <c r="F34">
        <v>1</v>
      </c>
      <c r="G34">
        <v>5</v>
      </c>
      <c r="H34">
        <v>2</v>
      </c>
      <c r="I34">
        <v>2</v>
      </c>
      <c r="J34">
        <v>2</v>
      </c>
      <c r="K34">
        <v>1</v>
      </c>
      <c r="M34">
        <v>1</v>
      </c>
      <c r="N34">
        <v>1</v>
      </c>
      <c r="P34">
        <v>1</v>
      </c>
      <c r="Q34">
        <v>2</v>
      </c>
      <c r="R34">
        <v>5</v>
      </c>
      <c r="S34">
        <v>1</v>
      </c>
      <c r="T34">
        <v>1</v>
      </c>
      <c r="U34">
        <v>5</v>
      </c>
      <c r="V34">
        <v>5</v>
      </c>
      <c r="W34">
        <v>3</v>
      </c>
      <c r="X34">
        <v>2</v>
      </c>
      <c r="AA34">
        <v>1</v>
      </c>
      <c r="AB34">
        <v>2</v>
      </c>
    </row>
    <row r="35" spans="1:28" x14ac:dyDescent="0.3">
      <c r="A35" s="19">
        <v>33</v>
      </c>
      <c r="B35">
        <v>1</v>
      </c>
      <c r="C35">
        <v>4</v>
      </c>
      <c r="D35">
        <v>1</v>
      </c>
      <c r="E35">
        <v>2</v>
      </c>
      <c r="F35">
        <v>1</v>
      </c>
      <c r="G35">
        <v>5</v>
      </c>
      <c r="H35">
        <v>2</v>
      </c>
      <c r="I35">
        <v>1</v>
      </c>
      <c r="J35">
        <v>2</v>
      </c>
      <c r="K35">
        <v>2</v>
      </c>
      <c r="M35">
        <v>1</v>
      </c>
      <c r="N35">
        <v>2</v>
      </c>
      <c r="P35">
        <v>1</v>
      </c>
      <c r="Q35">
        <v>2</v>
      </c>
      <c r="R35">
        <v>3</v>
      </c>
      <c r="S35">
        <v>4</v>
      </c>
      <c r="T35">
        <v>1</v>
      </c>
      <c r="U35">
        <v>4</v>
      </c>
      <c r="V35">
        <v>4</v>
      </c>
      <c r="W35">
        <v>1</v>
      </c>
      <c r="X35">
        <v>2</v>
      </c>
      <c r="AA35">
        <v>1</v>
      </c>
      <c r="AB35">
        <v>2</v>
      </c>
    </row>
    <row r="36" spans="1:28" x14ac:dyDescent="0.3">
      <c r="A36" s="19">
        <v>34</v>
      </c>
      <c r="B36">
        <v>1</v>
      </c>
      <c r="C36">
        <v>4</v>
      </c>
      <c r="D36">
        <v>1</v>
      </c>
      <c r="E36">
        <v>2</v>
      </c>
      <c r="F36">
        <v>2</v>
      </c>
      <c r="G36">
        <v>5</v>
      </c>
      <c r="H36">
        <v>3</v>
      </c>
      <c r="I36">
        <v>1</v>
      </c>
      <c r="J36">
        <v>3</v>
      </c>
      <c r="K36">
        <v>2</v>
      </c>
      <c r="M36">
        <v>1</v>
      </c>
      <c r="N36">
        <v>1</v>
      </c>
      <c r="P36">
        <v>1</v>
      </c>
      <c r="Q36">
        <v>2</v>
      </c>
      <c r="R36">
        <v>2</v>
      </c>
      <c r="S36">
        <v>1</v>
      </c>
      <c r="T36">
        <v>1</v>
      </c>
      <c r="U36">
        <v>2</v>
      </c>
      <c r="V36">
        <v>4</v>
      </c>
      <c r="W36">
        <v>1</v>
      </c>
      <c r="X36">
        <v>2</v>
      </c>
      <c r="AA36">
        <v>2</v>
      </c>
      <c r="AB36">
        <v>6</v>
      </c>
    </row>
    <row r="37" spans="1:28" x14ac:dyDescent="0.3">
      <c r="A37" s="19">
        <v>35</v>
      </c>
      <c r="B37">
        <v>2</v>
      </c>
      <c r="C37">
        <v>4</v>
      </c>
      <c r="D37">
        <v>1</v>
      </c>
      <c r="E37">
        <v>2</v>
      </c>
      <c r="F37">
        <v>1</v>
      </c>
      <c r="G37">
        <v>5</v>
      </c>
      <c r="H37">
        <v>2</v>
      </c>
      <c r="I37">
        <v>1</v>
      </c>
      <c r="J37">
        <v>4</v>
      </c>
      <c r="K37">
        <v>1</v>
      </c>
      <c r="M37">
        <v>1</v>
      </c>
      <c r="N37">
        <v>1</v>
      </c>
      <c r="P37">
        <v>1</v>
      </c>
      <c r="Q37">
        <v>2</v>
      </c>
      <c r="R37">
        <v>3</v>
      </c>
      <c r="S37">
        <v>1</v>
      </c>
      <c r="T37">
        <v>1</v>
      </c>
      <c r="U37">
        <v>2</v>
      </c>
      <c r="V37">
        <v>3</v>
      </c>
      <c r="W37">
        <v>2</v>
      </c>
      <c r="X37">
        <v>2</v>
      </c>
      <c r="AA37">
        <v>2</v>
      </c>
      <c r="AB37">
        <v>6</v>
      </c>
    </row>
    <row r="38" spans="1:28" x14ac:dyDescent="0.3">
      <c r="A38" s="19">
        <v>36</v>
      </c>
      <c r="B38">
        <v>1</v>
      </c>
      <c r="C38">
        <v>4</v>
      </c>
      <c r="D38">
        <v>1</v>
      </c>
      <c r="E38">
        <v>2</v>
      </c>
      <c r="F38">
        <v>1</v>
      </c>
      <c r="G38">
        <v>5</v>
      </c>
      <c r="H38">
        <v>2</v>
      </c>
      <c r="I38">
        <v>1</v>
      </c>
      <c r="J38">
        <v>3</v>
      </c>
      <c r="K38">
        <v>1</v>
      </c>
      <c r="M38">
        <v>1</v>
      </c>
      <c r="N38">
        <v>1</v>
      </c>
      <c r="P38">
        <v>3</v>
      </c>
      <c r="R38">
        <v>3</v>
      </c>
      <c r="S38">
        <v>1</v>
      </c>
      <c r="T38">
        <v>1</v>
      </c>
      <c r="U38">
        <v>3</v>
      </c>
      <c r="V38">
        <v>5</v>
      </c>
      <c r="W38">
        <v>2</v>
      </c>
      <c r="X38">
        <v>2</v>
      </c>
      <c r="AA38">
        <v>2</v>
      </c>
      <c r="AB38">
        <v>6</v>
      </c>
    </row>
    <row r="39" spans="1:28" x14ac:dyDescent="0.3">
      <c r="A39" s="28">
        <v>37</v>
      </c>
      <c r="B39">
        <v>2</v>
      </c>
      <c r="C39">
        <v>4</v>
      </c>
      <c r="D39">
        <v>1</v>
      </c>
      <c r="E39">
        <v>3</v>
      </c>
      <c r="F39">
        <v>1</v>
      </c>
      <c r="G39">
        <v>5</v>
      </c>
      <c r="H39">
        <v>2</v>
      </c>
      <c r="I39">
        <v>1</v>
      </c>
      <c r="J39">
        <v>4</v>
      </c>
      <c r="K39">
        <v>2</v>
      </c>
      <c r="M39">
        <v>1</v>
      </c>
      <c r="N39">
        <v>2</v>
      </c>
      <c r="P39">
        <v>1</v>
      </c>
      <c r="Q39">
        <v>2</v>
      </c>
      <c r="R39">
        <v>5</v>
      </c>
      <c r="S39">
        <v>2</v>
      </c>
      <c r="T39">
        <v>1</v>
      </c>
      <c r="U39">
        <v>1</v>
      </c>
      <c r="V39">
        <v>4</v>
      </c>
      <c r="W39">
        <v>1</v>
      </c>
      <c r="X39">
        <v>2</v>
      </c>
      <c r="AA39">
        <v>1</v>
      </c>
      <c r="AB39">
        <v>6</v>
      </c>
    </row>
    <row r="40" spans="1:28" x14ac:dyDescent="0.3">
      <c r="A40" s="19">
        <v>38</v>
      </c>
      <c r="B40">
        <v>2</v>
      </c>
      <c r="C40">
        <v>3</v>
      </c>
      <c r="D40">
        <v>1</v>
      </c>
      <c r="E40">
        <v>2</v>
      </c>
      <c r="F40">
        <v>1</v>
      </c>
      <c r="G40">
        <v>4</v>
      </c>
      <c r="H40">
        <v>4</v>
      </c>
      <c r="I40">
        <v>2</v>
      </c>
      <c r="J40">
        <v>2</v>
      </c>
      <c r="K40">
        <v>2</v>
      </c>
      <c r="M40">
        <v>2</v>
      </c>
      <c r="N40">
        <v>1</v>
      </c>
      <c r="P40">
        <v>1</v>
      </c>
      <c r="Q40">
        <v>1</v>
      </c>
      <c r="R40">
        <v>3</v>
      </c>
      <c r="S40">
        <v>1</v>
      </c>
      <c r="T40">
        <v>1</v>
      </c>
      <c r="U40">
        <v>4</v>
      </c>
      <c r="V40">
        <v>4</v>
      </c>
      <c r="W40">
        <v>1</v>
      </c>
      <c r="X40">
        <v>2</v>
      </c>
      <c r="AA40">
        <v>2</v>
      </c>
      <c r="AB40">
        <v>4</v>
      </c>
    </row>
    <row r="41" spans="1:28" x14ac:dyDescent="0.3">
      <c r="A41" s="19">
        <v>39</v>
      </c>
      <c r="B41">
        <v>1</v>
      </c>
      <c r="C41">
        <v>3</v>
      </c>
      <c r="D41">
        <v>1</v>
      </c>
      <c r="E41">
        <v>3</v>
      </c>
      <c r="F41">
        <v>2</v>
      </c>
      <c r="G41">
        <v>4</v>
      </c>
      <c r="H41">
        <v>2</v>
      </c>
      <c r="I41">
        <v>1</v>
      </c>
      <c r="J41">
        <v>3</v>
      </c>
      <c r="K41">
        <v>2</v>
      </c>
      <c r="M41">
        <v>1</v>
      </c>
      <c r="N41">
        <v>2</v>
      </c>
      <c r="P41">
        <v>1</v>
      </c>
      <c r="Q41">
        <v>1</v>
      </c>
      <c r="R41">
        <v>5</v>
      </c>
      <c r="S41">
        <v>1</v>
      </c>
      <c r="T41">
        <v>1</v>
      </c>
      <c r="U41">
        <v>2</v>
      </c>
      <c r="V41">
        <v>4</v>
      </c>
      <c r="W41">
        <v>3</v>
      </c>
      <c r="X41">
        <v>2</v>
      </c>
      <c r="AA41">
        <v>1</v>
      </c>
      <c r="AB41">
        <v>4</v>
      </c>
    </row>
    <row r="42" spans="1:28" x14ac:dyDescent="0.3">
      <c r="A42" s="19">
        <v>40</v>
      </c>
      <c r="B42">
        <v>2</v>
      </c>
      <c r="C42">
        <v>4</v>
      </c>
      <c r="D42">
        <v>1</v>
      </c>
      <c r="E42">
        <v>4</v>
      </c>
      <c r="F42">
        <v>2</v>
      </c>
      <c r="G42">
        <v>3</v>
      </c>
      <c r="H42">
        <v>2</v>
      </c>
      <c r="I42">
        <v>1</v>
      </c>
      <c r="J42">
        <v>3</v>
      </c>
      <c r="K42">
        <v>2</v>
      </c>
      <c r="M42">
        <v>1</v>
      </c>
      <c r="N42">
        <v>2</v>
      </c>
      <c r="P42">
        <v>1</v>
      </c>
      <c r="Q42">
        <v>2</v>
      </c>
      <c r="R42">
        <v>5</v>
      </c>
      <c r="S42">
        <v>4</v>
      </c>
      <c r="T42">
        <v>1</v>
      </c>
      <c r="U42">
        <v>2</v>
      </c>
      <c r="V42">
        <v>3</v>
      </c>
      <c r="W42">
        <v>1</v>
      </c>
      <c r="X42">
        <v>2</v>
      </c>
      <c r="AA42">
        <v>1</v>
      </c>
      <c r="AB42">
        <v>4</v>
      </c>
    </row>
    <row r="43" spans="1:28" x14ac:dyDescent="0.3">
      <c r="A43" s="19">
        <v>41</v>
      </c>
      <c r="B43">
        <v>1</v>
      </c>
      <c r="C43">
        <v>4</v>
      </c>
      <c r="D43">
        <v>1</v>
      </c>
      <c r="E43">
        <v>3</v>
      </c>
      <c r="F43">
        <v>2</v>
      </c>
      <c r="G43">
        <v>5</v>
      </c>
      <c r="H43">
        <v>2</v>
      </c>
      <c r="I43">
        <v>1</v>
      </c>
      <c r="J43">
        <v>2</v>
      </c>
      <c r="K43">
        <v>1</v>
      </c>
      <c r="M43">
        <v>1</v>
      </c>
      <c r="N43">
        <v>2</v>
      </c>
      <c r="P43">
        <v>1</v>
      </c>
      <c r="Q43">
        <v>2</v>
      </c>
      <c r="R43">
        <v>3</v>
      </c>
      <c r="S43">
        <v>4</v>
      </c>
      <c r="T43">
        <v>1</v>
      </c>
      <c r="U43">
        <v>4</v>
      </c>
      <c r="V43">
        <v>3</v>
      </c>
      <c r="W43">
        <v>1</v>
      </c>
      <c r="X43">
        <v>2</v>
      </c>
      <c r="AA43">
        <v>1</v>
      </c>
      <c r="AB43">
        <v>4</v>
      </c>
    </row>
  </sheetData>
  <mergeCells count="1">
    <mergeCell ref="B1:AB1"/>
  </mergeCells>
  <pageMargins left="0.7" right="0.7" top="0.75" bottom="0.75" header="0.3" footer="0.3"/>
  <pageSetup scale="3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10" workbookViewId="0">
      <selection activeCell="F72" sqref="F72"/>
    </sheetView>
  </sheetViews>
  <sheetFormatPr baseColWidth="10" defaultRowHeight="14.4" x14ac:dyDescent="0.3"/>
  <cols>
    <col min="17" max="17" width="11.6640625" customWidth="1"/>
  </cols>
  <sheetData>
    <row r="1" spans="1:24" ht="52.2" x14ac:dyDescent="0.3">
      <c r="A1" t="s">
        <v>135</v>
      </c>
      <c r="B1" s="29" t="s">
        <v>45</v>
      </c>
      <c r="C1" s="30" t="s">
        <v>46</v>
      </c>
      <c r="D1" s="30" t="s">
        <v>105</v>
      </c>
      <c r="E1" s="30" t="s">
        <v>109</v>
      </c>
      <c r="F1" s="30" t="s">
        <v>138</v>
      </c>
      <c r="G1" s="30" t="s">
        <v>139</v>
      </c>
      <c r="H1" s="29" t="s">
        <v>140</v>
      </c>
      <c r="I1" s="29" t="s">
        <v>141</v>
      </c>
      <c r="J1" s="29" t="s">
        <v>142</v>
      </c>
      <c r="K1" s="29" t="s">
        <v>114</v>
      </c>
      <c r="L1" s="29" t="s">
        <v>144</v>
      </c>
      <c r="M1" s="29" t="s">
        <v>143</v>
      </c>
      <c r="N1" s="30" t="s">
        <v>145</v>
      </c>
      <c r="O1" s="29" t="s">
        <v>146</v>
      </c>
      <c r="P1" s="29" t="s">
        <v>147</v>
      </c>
      <c r="Q1" s="29" t="s">
        <v>148</v>
      </c>
      <c r="R1" s="29" t="s">
        <v>149</v>
      </c>
      <c r="S1" s="29" t="s">
        <v>150</v>
      </c>
      <c r="T1" s="29" t="s">
        <v>151</v>
      </c>
      <c r="U1" s="29" t="s">
        <v>152</v>
      </c>
      <c r="V1" s="29" t="s">
        <v>153</v>
      </c>
      <c r="W1" s="29" t="s">
        <v>130</v>
      </c>
      <c r="X1" s="29" t="s">
        <v>154</v>
      </c>
    </row>
    <row r="2" spans="1:24" ht="51" customHeight="1" x14ac:dyDescent="0.3">
      <c r="A2" s="19">
        <v>1</v>
      </c>
      <c r="B2" s="27" t="str">
        <f>+LOOKUP(Tabulación!B3,'Formato encuesta para tabulació'!$C$3:$C$4,'Formato encuesta para tabulació'!$A$3:$A$4)</f>
        <v>Masculino</v>
      </c>
      <c r="C2" s="27" t="str">
        <f>+LOOKUP(Tabulación!C3,'Formato encuesta para tabulació'!$C$7:$C$10,'Formato encuesta para tabulació'!$A$7:$A$10)</f>
        <v>Mas de 40 años</v>
      </c>
      <c r="D2" s="27" t="str">
        <f>+LOOKUP(Tabulación!D3,'Formato encuesta para tabulació'!$C$13:$C$15,'Formato encuesta para tabulació'!$A$13:$A$15)</f>
        <v>Colombiano(a)</v>
      </c>
      <c r="E2" s="27" t="str">
        <f>+LOOKUP(Tabulación!E3,'Formato encuesta para tabulació'!$C$18:$C$22,'Formato encuesta para tabulació'!$A$18:$A$22)</f>
        <v>Ninguno</v>
      </c>
      <c r="F2" s="27" t="str">
        <f>+LOOKUP(Tabulación!F3,'Formato encuesta para tabulació'!$C$25:$C$30,'Formato encuesta para tabulació'!$A$25:$A$30)</f>
        <v>Estrato 1  (Bajo-Bajo)</v>
      </c>
      <c r="G2" s="27" t="str">
        <f>+LOOKUP(Tabulación!G3,'Formato encuesta para tabulació'!$C$33:$C$37,'Formato encuesta para tabulació'!$A$33:$A$37)</f>
        <v>mas de 96 meses</v>
      </c>
      <c r="H2" s="27" t="str">
        <f>+LOOKUP(Tabulación!H3,'Formato encuesta para tabulació'!$C$40:$C$43,'Formato encuesta para tabulació'!$A$40:$A$43)</f>
        <v>Comercio al por menor en puestos de venta móviles</v>
      </c>
      <c r="I2" s="27" t="str">
        <f>+LOOKUP(Tabulación!I3,'Formato encuesta para tabulació'!$C$46:$C$47,'Formato encuesta para tabulació'!$A$46:$A$47)</f>
        <v>Variable</v>
      </c>
      <c r="J2" s="27" t="str">
        <f>+LOOKUP(Tabulación!J3,'Formato encuesta para tabulació'!$C$50:$C$53,'Formato encuesta para tabulació'!$A$50:$A$53)</f>
        <v>mas de 5 personas</v>
      </c>
      <c r="K2" s="27" t="str">
        <f>+LOOKUP(Tabulación!K3,'Formato encuesta para tabulació'!$C$56:$C$59,'Formato encuesta para tabulació'!$A$56:$A$59)</f>
        <v>De 21 a 40 mil</v>
      </c>
      <c r="L2" s="27" t="str">
        <f>+LOOKUP(Tabulación!M3,'Formato encuesta para tabulació'!$C$69:$C$72,'Formato encuesta para tabulació'!$A$69:$A$72)</f>
        <v>Distribuidores legalmente constituidos</v>
      </c>
      <c r="M2" s="27" t="str">
        <f>+LOOKUP(Tabulación!N3,'Formato encuesta para tabulació'!$C$75:$C$78,'Formato encuesta para tabulació'!$A$75:$A$78)</f>
        <v>Local</v>
      </c>
      <c r="N2" s="27" t="str">
        <f>+LOOKUP(Tabulación!P3,'Formato encuesta para tabulació'!$C$87:$C$89,'Formato encuesta para tabulació'!$A$87:$A$89)</f>
        <v>Ha disminuido</v>
      </c>
      <c r="O2" s="27" t="e">
        <f>+LOOKUP(Tabulación!Q3,'Formato encuesta para tabulació'!$C$92:$C$95,'Formato encuesta para tabulació'!$A$92:$A$95)</f>
        <v>#N/A</v>
      </c>
      <c r="P2" s="27" t="str">
        <f>+LOOKUP(Tabulación!R3,'Formato encuesta para tabulació'!$C$98:$C$102,'Formato encuesta para tabulació'!$A$98:$A$102)</f>
        <v>Competencia desleal</v>
      </c>
      <c r="Q2" s="27" t="str">
        <f>+LOOKUP(Tabulación!S3,'Formato encuesta para tabulació'!$C$105:$C$108,'Formato encuesta para tabulació'!$A$105:$A$108)</f>
        <v>Les colabora</v>
      </c>
      <c r="R2" s="27" t="str">
        <f>+LOOKUP(Tabulación!T3,'Formato encuesta para tabulació'!$C$111:$C$113,'Formato encuesta para tabulació'!$A$111:$A$113)</f>
        <v>Subsidiada</v>
      </c>
      <c r="S2" s="27" t="str">
        <f>+LOOKUP(Tabulación!U3,'Formato encuesta para tabulació'!$C$116:$C$120,'Formato encuesta para tabulació'!$A$116:$A$120)</f>
        <v>Ganancias de la misma actividad comercial</v>
      </c>
      <c r="T2" s="27" t="str">
        <f>+LOOKUP(Tabulación!V3,'Formato encuesta para tabulació'!$C$123:$C$127,'Formato encuesta para tabulació'!$A$123:$A$127)</f>
        <v>Regular</v>
      </c>
      <c r="U2" s="27" t="str">
        <f>+LOOKUP(Tabulación!W3,'Formato encuesta para tabulació'!$C$130:$C$132,'Formato encuesta para tabulació'!$A$130:$A$132)</f>
        <v>No sabe/ No responde</v>
      </c>
      <c r="V2" s="27" t="str">
        <f>+LOOKUP(Tabulación!X3,'Formato encuesta para tabulació'!$C$135:$C$136,'Formato encuesta para tabulació'!$A$135:$A$136)</f>
        <v>No</v>
      </c>
      <c r="W2" s="27" t="str">
        <f>+LOOKUP(Tabulación!AA3,'Formato encuesta para tabulació'!$C$150:$C$152,'Formato encuesta para tabulació'!$A$150:$A$152)</f>
        <v>No</v>
      </c>
      <c r="X2" s="27" t="str">
        <f>+LOOKUP(Tabulación!AB3,'Formato encuesta para tabulació'!$C$155:$C$161,'Formato encuesta para tabulació'!$A$155:$A$161)</f>
        <v>Necesidades básicas insatisfechas</v>
      </c>
    </row>
    <row r="3" spans="1:24" ht="42" x14ac:dyDescent="0.3">
      <c r="A3" s="19">
        <v>2</v>
      </c>
      <c r="B3" s="27" t="str">
        <f>+LOOKUP(Tabulación!B4,'Formato encuesta para tabulació'!$C$3:$C$4,'Formato encuesta para tabulació'!$A$3:$A$4)</f>
        <v>Femenino</v>
      </c>
      <c r="C3" s="27" t="str">
        <f>+LOOKUP(Tabulación!C4,'Formato encuesta para tabulació'!$C$7:$C$10,'Formato encuesta para tabulació'!$A$7:$A$10)</f>
        <v>Mas de 40 años</v>
      </c>
      <c r="D3" s="27" t="str">
        <f>+LOOKUP(Tabulación!D4,'Formato encuesta para tabulació'!$C$13:$C$15,'Formato encuesta para tabulació'!$A$13:$A$15)</f>
        <v>Colombiano(a)</v>
      </c>
      <c r="E3" s="27" t="str">
        <f>+LOOKUP(Tabulación!E4,'Formato encuesta para tabulació'!$C$18:$C$22,'Formato encuesta para tabulació'!$A$18:$A$22)</f>
        <v xml:space="preserve">Primaria </v>
      </c>
      <c r="F3" s="27" t="str">
        <f>+LOOKUP(Tabulación!F4,'Formato encuesta para tabulació'!$C$25:$C$30,'Formato encuesta para tabulació'!$A$25:$A$30)</f>
        <v>Estrato 2 (Bajo)</v>
      </c>
      <c r="G3" s="27" t="str">
        <f>+LOOKUP(Tabulación!G4,'Formato encuesta para tabulació'!$C$33:$C$37,'Formato encuesta para tabulació'!$A$33:$A$37)</f>
        <v>49- 96 meses</v>
      </c>
      <c r="H3" s="27" t="str">
        <f>+LOOKUP(Tabulación!H4,'Formato encuesta para tabulació'!$C$40:$C$43,'Formato encuesta para tabulació'!$A$40:$A$43)</f>
        <v>Comercio al por menor en puestos de venta móviles</v>
      </c>
      <c r="I3" s="27" t="str">
        <f>+LOOKUP(Tabulación!I4,'Formato encuesta para tabulació'!$C$46:$C$47,'Formato encuesta para tabulació'!$A$46:$A$47)</f>
        <v xml:space="preserve">Permanente </v>
      </c>
      <c r="J3" s="27" t="str">
        <f>+LOOKUP(Tabulación!J4,'Formato encuesta para tabulació'!$C$50:$C$53,'Formato encuesta para tabulació'!$A$50:$A$53)</f>
        <v>0-1 personas</v>
      </c>
      <c r="K3" s="27" t="str">
        <f>+LOOKUP(Tabulación!K4,'Formato encuesta para tabulació'!$C$56:$C$59,'Formato encuesta para tabulació'!$A$56:$A$59)</f>
        <v>De 21 a 40 mil</v>
      </c>
      <c r="L3" s="27" t="str">
        <f>+LOOKUP(Tabulación!M4,'Formato encuesta para tabulació'!$C$69:$C$72,'Formato encuesta para tabulació'!$A$69:$A$72)</f>
        <v>Distribuidores legalmente constituidos</v>
      </c>
      <c r="M3" s="27" t="str">
        <f>+LOOKUP(Tabulación!N4,'Formato encuesta para tabulació'!$C$75:$C$78,'Formato encuesta para tabulació'!$A$75:$A$78)</f>
        <v xml:space="preserve">Nacional </v>
      </c>
      <c r="N3" s="27" t="str">
        <f>+LOOKUP(Tabulación!P4,'Formato encuesta para tabulació'!$C$87:$C$89,'Formato encuesta para tabulació'!$A$87:$A$89)</f>
        <v>Ha aumentado</v>
      </c>
      <c r="O3" s="27" t="str">
        <f>+LOOKUP(Tabulación!Q4,'Formato encuesta para tabulació'!$C$92:$C$95,'Formato encuesta para tabulació'!$A$92:$A$95)</f>
        <v>Situación económica de las familias en la ciudad</v>
      </c>
      <c r="P3" s="27" t="str">
        <f>+LOOKUP(Tabulación!R4,'Formato encuesta para tabulació'!$C$98:$C$102,'Formato encuesta para tabulació'!$A$98:$A$102)</f>
        <v>Competencia desleal</v>
      </c>
      <c r="Q3" s="27" t="str">
        <f>+LOOKUP(Tabulación!S4,'Formato encuesta para tabulació'!$C$105:$C$108,'Formato encuesta para tabulació'!$A$105:$A$108)</f>
        <v>Le ha afectado</v>
      </c>
      <c r="R3" s="27" t="str">
        <f>+LOOKUP(Tabulación!T4,'Formato encuesta para tabulació'!$C$111:$C$113,'Formato encuesta para tabulació'!$A$111:$A$113)</f>
        <v>Subsidiada</v>
      </c>
      <c r="S3" s="27" t="str">
        <f>+LOOKUP(Tabulación!U4,'Formato encuesta para tabulació'!$C$116:$C$120,'Formato encuesta para tabulació'!$A$116:$A$120)</f>
        <v>Prestamos particulares</v>
      </c>
      <c r="T3" s="27" t="str">
        <f>+LOOKUP(Tabulación!V4,'Formato encuesta para tabulació'!$C$123:$C$127,'Formato encuesta para tabulació'!$A$123:$A$127)</f>
        <v>Mala</v>
      </c>
      <c r="U3" s="27" t="str">
        <f>+LOOKUP(Tabulación!W4,'Formato encuesta para tabulació'!$C$130:$C$132,'Formato encuesta para tabulació'!$A$130:$A$132)</f>
        <v>No sabe/ No responde</v>
      </c>
      <c r="V3" s="27" t="str">
        <f>+LOOKUP(Tabulación!X4,'Formato encuesta para tabulació'!$C$135:$C$136,'Formato encuesta para tabulació'!$A$135:$A$136)</f>
        <v>No</v>
      </c>
      <c r="W3" s="27" t="str">
        <f>+LOOKUP(Tabulación!AA4,'Formato encuesta para tabulació'!$C$150:$C$152,'Formato encuesta para tabulació'!$A$150:$A$152)</f>
        <v>No</v>
      </c>
      <c r="X3" s="27" t="str">
        <f>+LOOKUP(Tabulación!AB4,'Formato encuesta para tabulació'!$C$155:$C$161,'Formato encuesta para tabulació'!$A$155:$A$161)</f>
        <v>Necesidades básicas insatisfechas</v>
      </c>
    </row>
    <row r="4" spans="1:24" ht="52.2" x14ac:dyDescent="0.3">
      <c r="A4" s="19">
        <v>3</v>
      </c>
      <c r="B4" s="27" t="str">
        <f>+LOOKUP(Tabulación!B5,'Formato encuesta para tabulació'!$C$3:$C$4,'Formato encuesta para tabulació'!$A$3:$A$4)</f>
        <v>Masculino</v>
      </c>
      <c r="C4" s="27" t="str">
        <f>+LOOKUP(Tabulación!C5,'Formato encuesta para tabulació'!$C$7:$C$10,'Formato encuesta para tabulació'!$A$7:$A$10)</f>
        <v>Mas de 40 años</v>
      </c>
      <c r="D4" s="27" t="str">
        <f>+LOOKUP(Tabulación!D5,'Formato encuesta para tabulació'!$C$13:$C$15,'Formato encuesta para tabulació'!$A$13:$A$15)</f>
        <v>Colombiano(a)</v>
      </c>
      <c r="E4" s="27" t="str">
        <f>+LOOKUP(Tabulación!E5,'Formato encuesta para tabulació'!$C$18:$C$22,'Formato encuesta para tabulació'!$A$18:$A$22)</f>
        <v xml:space="preserve">Primaria </v>
      </c>
      <c r="F4" s="27" t="str">
        <f>+LOOKUP(Tabulación!F5,'Formato encuesta para tabulació'!$C$25:$C$30,'Formato encuesta para tabulació'!$A$25:$A$30)</f>
        <v>Estrato 1  (Bajo-Bajo)</v>
      </c>
      <c r="G4" s="27" t="str">
        <f>+LOOKUP(Tabulación!G5,'Formato encuesta para tabulació'!$C$33:$C$37,'Formato encuesta para tabulació'!$A$33:$A$37)</f>
        <v>mas de 96 meses</v>
      </c>
      <c r="H4" s="27" t="str">
        <f>+LOOKUP(Tabulación!H5,'Formato encuesta para tabulació'!$C$40:$C$43,'Formato encuesta para tabulació'!$A$40:$A$43)</f>
        <v>Actividades de restaurantes, cafeterías y servicio móvil de comidas</v>
      </c>
      <c r="I4" s="27" t="str">
        <f>+LOOKUP(Tabulación!I5,'Formato encuesta para tabulació'!$C$46:$C$47,'Formato encuesta para tabulació'!$A$46:$A$47)</f>
        <v xml:space="preserve">Permanente </v>
      </c>
      <c r="J4" s="27" t="str">
        <f>+LOOKUP(Tabulación!J5,'Formato encuesta para tabulació'!$C$50:$C$53,'Formato encuesta para tabulació'!$A$50:$A$53)</f>
        <v>mas de 5 personas</v>
      </c>
      <c r="K4" s="27" t="str">
        <f>+LOOKUP(Tabulación!K5,'Formato encuesta para tabulació'!$C$56:$C$59,'Formato encuesta para tabulació'!$A$56:$A$59)</f>
        <v>De 10 a 20 mil</v>
      </c>
      <c r="L4" s="27" t="str">
        <f>+LOOKUP(Tabulación!M5,'Formato encuesta para tabulació'!$C$69:$C$72,'Formato encuesta para tabulació'!$A$69:$A$72)</f>
        <v>Distribuidores legalmente constituidos</v>
      </c>
      <c r="M4" s="27" t="str">
        <f>+LOOKUP(Tabulación!N5,'Formato encuesta para tabulació'!$C$75:$C$78,'Formato encuesta para tabulació'!$A$75:$A$78)</f>
        <v xml:space="preserve">Nacional </v>
      </c>
      <c r="N4" s="27" t="str">
        <f>+LOOKUP(Tabulación!P5,'Formato encuesta para tabulació'!$C$87:$C$89,'Formato encuesta para tabulació'!$A$87:$A$89)</f>
        <v>Ha aumentado</v>
      </c>
      <c r="O4" s="27" t="str">
        <f>+LOOKUP(Tabulación!Q5,'Formato encuesta para tabulació'!$C$92:$C$95,'Formato encuesta para tabulació'!$A$92:$A$95)</f>
        <v>La llegada masiva de venezolanos a la ciudad</v>
      </c>
      <c r="P4" s="27" t="str">
        <f>+LOOKUP(Tabulación!R5,'Formato encuesta para tabulació'!$C$98:$C$102,'Formato encuesta para tabulació'!$A$98:$A$102)</f>
        <v>Desarrollo social</v>
      </c>
      <c r="Q4" s="27" t="str">
        <f>+LOOKUP(Tabulación!S5,'Formato encuesta para tabulació'!$C$105:$C$108,'Formato encuesta para tabulació'!$A$105:$A$108)</f>
        <v>Le ha afectado</v>
      </c>
      <c r="R4" s="27" t="str">
        <f>+LOOKUP(Tabulación!T5,'Formato encuesta para tabulació'!$C$111:$C$113,'Formato encuesta para tabulació'!$A$111:$A$113)</f>
        <v>Subsidiada</v>
      </c>
      <c r="S4" s="27" t="str">
        <f>+LOOKUP(Tabulación!U5,'Formato encuesta para tabulació'!$C$116:$C$120,'Formato encuesta para tabulació'!$A$116:$A$120)</f>
        <v>Prestamos particulares</v>
      </c>
      <c r="T4" s="27" t="str">
        <f>+LOOKUP(Tabulación!V5,'Formato encuesta para tabulació'!$C$123:$C$127,'Formato encuesta para tabulació'!$A$123:$A$127)</f>
        <v>Regular</v>
      </c>
      <c r="U4" s="27" t="str">
        <f>+LOOKUP(Tabulación!W5,'Formato encuesta para tabulació'!$C$130:$C$132,'Formato encuesta para tabulació'!$A$130:$A$132)</f>
        <v>Si</v>
      </c>
      <c r="V4" s="27" t="str">
        <f>+LOOKUP(Tabulación!X5,'Formato encuesta para tabulació'!$C$135:$C$136,'Formato encuesta para tabulació'!$A$135:$A$136)</f>
        <v>No</v>
      </c>
      <c r="W4" s="27" t="str">
        <f>+LOOKUP(Tabulación!AA5,'Formato encuesta para tabulació'!$C$150:$C$152,'Formato encuesta para tabulació'!$A$150:$A$152)</f>
        <v>No</v>
      </c>
      <c r="X4" s="27" t="str">
        <f>+LOOKUP(Tabulación!AB5,'Formato encuesta para tabulació'!$C$155:$C$161,'Formato encuesta para tabulació'!$A$155:$A$161)</f>
        <v>Necesidades básicas insatisfechas</v>
      </c>
    </row>
    <row r="5" spans="1:24" ht="42" x14ac:dyDescent="0.3">
      <c r="A5" s="19">
        <v>4</v>
      </c>
      <c r="B5" s="27" t="str">
        <f>+LOOKUP(Tabulación!B6,'Formato encuesta para tabulació'!$C$3:$C$4,'Formato encuesta para tabulació'!$A$3:$A$4)</f>
        <v>Femenino</v>
      </c>
      <c r="C5" s="27" t="str">
        <f>+LOOKUP(Tabulación!C6,'Formato encuesta para tabulació'!$C$7:$C$10,'Formato encuesta para tabulació'!$A$7:$A$10)</f>
        <v>Mas de 40 años</v>
      </c>
      <c r="D5" s="27" t="str">
        <f>+LOOKUP(Tabulación!D6,'Formato encuesta para tabulació'!$C$13:$C$15,'Formato encuesta para tabulació'!$A$13:$A$15)</f>
        <v>Colombiano(a)</v>
      </c>
      <c r="E5" s="27" t="str">
        <f>+LOOKUP(Tabulación!E6,'Formato encuesta para tabulació'!$C$18:$C$22,'Formato encuesta para tabulació'!$A$18:$A$22)</f>
        <v xml:space="preserve">Primaria </v>
      </c>
      <c r="F5" s="27" t="str">
        <f>+LOOKUP(Tabulación!F6,'Formato encuesta para tabulació'!$C$25:$C$30,'Formato encuesta para tabulació'!$A$25:$A$30)</f>
        <v>Estrato 2 (Bajo)</v>
      </c>
      <c r="G5" s="27" t="str">
        <f>+LOOKUP(Tabulación!G6,'Formato encuesta para tabulació'!$C$33:$C$37,'Formato encuesta para tabulació'!$A$33:$A$37)</f>
        <v>mas de 96 meses</v>
      </c>
      <c r="H5" s="27" t="str">
        <f>+LOOKUP(Tabulación!H6,'Formato encuesta para tabulació'!$C$40:$C$43,'Formato encuesta para tabulació'!$A$40:$A$43)</f>
        <v>Comercio al por menor en puestos de venta móviles</v>
      </c>
      <c r="I5" s="27" t="str">
        <f>+LOOKUP(Tabulación!I6,'Formato encuesta para tabulació'!$C$46:$C$47,'Formato encuesta para tabulació'!$A$46:$A$47)</f>
        <v xml:space="preserve">Permanente </v>
      </c>
      <c r="J5" s="27" t="str">
        <f>+LOOKUP(Tabulación!J6,'Formato encuesta para tabulació'!$C$50:$C$53,'Formato encuesta para tabulació'!$A$50:$A$53)</f>
        <v>2-3personas</v>
      </c>
      <c r="K5" s="27" t="str">
        <f>+LOOKUP(Tabulación!K6,'Formato encuesta para tabulació'!$C$56:$C$59,'Formato encuesta para tabulació'!$A$56:$A$59)</f>
        <v>De 10 a 20 mil</v>
      </c>
      <c r="L5" s="27" t="str">
        <f>+LOOKUP(Tabulación!M6,'Formato encuesta para tabulació'!$C$69:$C$72,'Formato encuesta para tabulació'!$A$69:$A$72)</f>
        <v>Distribuidores legalmente constituidos</v>
      </c>
      <c r="M5" s="27" t="str">
        <f>+LOOKUP(Tabulación!N6,'Formato encuesta para tabulació'!$C$75:$C$78,'Formato encuesta para tabulació'!$A$75:$A$78)</f>
        <v>Local</v>
      </c>
      <c r="N5" s="27" t="str">
        <f>+LOOKUP(Tabulación!P6,'Formato encuesta para tabulació'!$C$87:$C$89,'Formato encuesta para tabulació'!$A$87:$A$89)</f>
        <v>Ha aumentado</v>
      </c>
      <c r="O5" s="27" t="str">
        <f>+LOOKUP(Tabulación!Q6,'Formato encuesta para tabulació'!$C$92:$C$95,'Formato encuesta para tabulació'!$A$92:$A$95)</f>
        <v>Situación económica de las familias en la ciudad</v>
      </c>
      <c r="P5" s="27" t="str">
        <f>+LOOKUP(Tabulación!R6,'Formato encuesta para tabulació'!$C$98:$C$102,'Formato encuesta para tabulació'!$A$98:$A$102)</f>
        <v>Competencia desleal</v>
      </c>
      <c r="Q5" s="27" t="str">
        <f>+LOOKUP(Tabulación!S6,'Formato encuesta para tabulació'!$C$105:$C$108,'Formato encuesta para tabulació'!$A$105:$A$108)</f>
        <v>Les colabora</v>
      </c>
      <c r="R5" s="27" t="str">
        <f>+LOOKUP(Tabulación!T6,'Formato encuesta para tabulació'!$C$111:$C$113,'Formato encuesta para tabulació'!$A$111:$A$113)</f>
        <v>Contributivo</v>
      </c>
      <c r="S5" s="27" t="str">
        <f>+LOOKUP(Tabulación!U6,'Formato encuesta para tabulació'!$C$116:$C$120,'Formato encuesta para tabulació'!$A$116:$A$120)</f>
        <v>Otros medios</v>
      </c>
      <c r="T5" s="27" t="str">
        <f>+LOOKUP(Tabulación!V6,'Formato encuesta para tabulació'!$C$123:$C$127,'Formato encuesta para tabulació'!$A$123:$A$127)</f>
        <v>Regular</v>
      </c>
      <c r="U5" s="27" t="str">
        <f>+LOOKUP(Tabulación!W6,'Formato encuesta para tabulació'!$C$130:$C$132,'Formato encuesta para tabulació'!$A$130:$A$132)</f>
        <v>Si</v>
      </c>
      <c r="V5" s="27" t="str">
        <f>+LOOKUP(Tabulación!X6,'Formato encuesta para tabulació'!$C$135:$C$136,'Formato encuesta para tabulació'!$A$135:$A$136)</f>
        <v>No</v>
      </c>
      <c r="W5" s="27" t="str">
        <f>+LOOKUP(Tabulación!AA6,'Formato encuesta para tabulació'!$C$150:$C$152,'Formato encuesta para tabulació'!$A$150:$A$152)</f>
        <v>No</v>
      </c>
      <c r="X5" s="27" t="str">
        <f>+LOOKUP(Tabulación!AB6,'Formato encuesta para tabulació'!$C$155:$C$161,'Formato encuesta para tabulació'!$A$155:$A$161)</f>
        <v>Necesidades básicas insatisfechas</v>
      </c>
    </row>
    <row r="6" spans="1:24" ht="42" x14ac:dyDescent="0.3">
      <c r="A6" s="19">
        <v>5</v>
      </c>
      <c r="B6" s="27" t="str">
        <f>+LOOKUP(Tabulación!B7,'Formato encuesta para tabulació'!$C$3:$C$4,'Formato encuesta para tabulació'!$A$3:$A$4)</f>
        <v>Femenino</v>
      </c>
      <c r="C6" s="27" t="str">
        <f>+LOOKUP(Tabulación!C7,'Formato encuesta para tabulació'!$C$7:$C$10,'Formato encuesta para tabulació'!$A$7:$A$10)</f>
        <v>Mas de 40 años</v>
      </c>
      <c r="D6" s="27" t="str">
        <f>+LOOKUP(Tabulación!D7,'Formato encuesta para tabulació'!$C$13:$C$15,'Formato encuesta para tabulació'!$A$13:$A$15)</f>
        <v>Colombiano(a)</v>
      </c>
      <c r="E6" s="27" t="str">
        <f>+LOOKUP(Tabulación!E7,'Formato encuesta para tabulació'!$C$18:$C$22,'Formato encuesta para tabulació'!$A$18:$A$22)</f>
        <v>Secundaria</v>
      </c>
      <c r="F6" s="27" t="str">
        <f>+LOOKUP(Tabulación!F7,'Formato encuesta para tabulació'!$C$25:$C$30,'Formato encuesta para tabulació'!$A$25:$A$30)</f>
        <v>Estrato 1  (Bajo-Bajo)</v>
      </c>
      <c r="G6" s="27" t="str">
        <f>+LOOKUP(Tabulación!G7,'Formato encuesta para tabulació'!$C$33:$C$37,'Formato encuesta para tabulació'!$A$33:$A$37)</f>
        <v>mas de 96 meses</v>
      </c>
      <c r="H6" s="27" t="str">
        <f>+LOOKUP(Tabulación!H7,'Formato encuesta para tabulació'!$C$40:$C$43,'Formato encuesta para tabulació'!$A$40:$A$43)</f>
        <v>Comercio al por menor en puestos de venta móviles</v>
      </c>
      <c r="I6" s="27" t="str">
        <f>+LOOKUP(Tabulación!I7,'Formato encuesta para tabulació'!$C$46:$C$47,'Formato encuesta para tabulació'!$A$46:$A$47)</f>
        <v xml:space="preserve">Permanente </v>
      </c>
      <c r="J6" s="27" t="str">
        <f>+LOOKUP(Tabulación!J7,'Formato encuesta para tabulació'!$C$50:$C$53,'Formato encuesta para tabulació'!$A$50:$A$53)</f>
        <v>4-5 personas</v>
      </c>
      <c r="K6" s="27" t="str">
        <f>+LOOKUP(Tabulación!K7,'Formato encuesta para tabulació'!$C$56:$C$59,'Formato encuesta para tabulació'!$A$56:$A$59)</f>
        <v>De 10 a 20 mil</v>
      </c>
      <c r="L6" s="27" t="str">
        <f>+LOOKUP(Tabulación!M7,'Formato encuesta para tabulació'!$C$69:$C$72,'Formato encuesta para tabulació'!$A$69:$A$72)</f>
        <v>Distribuidores legalmente constituidos</v>
      </c>
      <c r="M6" s="27" t="str">
        <f>+LOOKUP(Tabulación!N7,'Formato encuesta para tabulació'!$C$75:$C$78,'Formato encuesta para tabulació'!$A$75:$A$78)</f>
        <v>Local</v>
      </c>
      <c r="N6" s="27" t="str">
        <f>+LOOKUP(Tabulación!P7,'Formato encuesta para tabulació'!$C$87:$C$89,'Formato encuesta para tabulació'!$A$87:$A$89)</f>
        <v>Ha aumentado</v>
      </c>
      <c r="O6" s="27" t="str">
        <f>+LOOKUP(Tabulación!Q7,'Formato encuesta para tabulació'!$C$92:$C$95,'Formato encuesta para tabulació'!$A$92:$A$95)</f>
        <v>La llegada masiva de venezolanos a la ciudad</v>
      </c>
      <c r="P6" s="27" t="str">
        <f>+LOOKUP(Tabulación!R7,'Formato encuesta para tabulació'!$C$98:$C$102,'Formato encuesta para tabulació'!$A$98:$A$102)</f>
        <v>Caos en el espacio público</v>
      </c>
      <c r="Q6" s="27" t="str">
        <f>+LOOKUP(Tabulación!S7,'Formato encuesta para tabulació'!$C$105:$C$108,'Formato encuesta para tabulació'!$A$105:$A$108)</f>
        <v>Les colabora</v>
      </c>
      <c r="R6" s="27" t="str">
        <f>+LOOKUP(Tabulación!T7,'Formato encuesta para tabulació'!$C$111:$C$113,'Formato encuesta para tabulació'!$A$111:$A$113)</f>
        <v>Subsidiada</v>
      </c>
      <c r="S6" s="27" t="str">
        <f>+LOOKUP(Tabulación!U7,'Formato encuesta para tabulació'!$C$116:$C$120,'Formato encuesta para tabulació'!$A$116:$A$120)</f>
        <v>Prestamos particulares</v>
      </c>
      <c r="T6" s="27" t="str">
        <f>+LOOKUP(Tabulación!V7,'Formato encuesta para tabulació'!$C$123:$C$127,'Formato encuesta para tabulació'!$A$123:$A$127)</f>
        <v>Mala</v>
      </c>
      <c r="U6" s="27" t="str">
        <f>+LOOKUP(Tabulación!W7,'Formato encuesta para tabulació'!$C$130:$C$132,'Formato encuesta para tabulació'!$A$130:$A$132)</f>
        <v>Si</v>
      </c>
      <c r="V6" s="27" t="str">
        <f>+LOOKUP(Tabulación!X7,'Formato encuesta para tabulació'!$C$135:$C$136,'Formato encuesta para tabulació'!$A$135:$A$136)</f>
        <v>No</v>
      </c>
      <c r="W6" s="27" t="str">
        <f>+LOOKUP(Tabulación!AA7,'Formato encuesta para tabulació'!$C$150:$C$152,'Formato encuesta para tabulació'!$A$150:$A$152)</f>
        <v>No</v>
      </c>
      <c r="X6" s="27" t="str">
        <f>+LOOKUP(Tabulación!AB7,'Formato encuesta para tabulació'!$C$155:$C$161,'Formato encuesta para tabulació'!$A$155:$A$161)</f>
        <v>Necesidades básicas insatisfechas</v>
      </c>
    </row>
    <row r="7" spans="1:24" ht="42" x14ac:dyDescent="0.3">
      <c r="A7" s="19">
        <v>6</v>
      </c>
      <c r="B7" s="27" t="str">
        <f>+LOOKUP(Tabulación!B8,'Formato encuesta para tabulació'!$C$3:$C$4,'Formato encuesta para tabulació'!$A$3:$A$4)</f>
        <v>Femenino</v>
      </c>
      <c r="C7" s="27" t="str">
        <f>+LOOKUP(Tabulación!C8,'Formato encuesta para tabulació'!$C$7:$C$10,'Formato encuesta para tabulació'!$A$7:$A$10)</f>
        <v>Mas de 40 años</v>
      </c>
      <c r="D7" s="27" t="str">
        <f>+LOOKUP(Tabulación!D8,'Formato encuesta para tabulació'!$C$13:$C$15,'Formato encuesta para tabulació'!$A$13:$A$15)</f>
        <v>Colombiano(a)</v>
      </c>
      <c r="E7" s="27" t="str">
        <f>+LOOKUP(Tabulación!E8,'Formato encuesta para tabulació'!$C$18:$C$22,'Formato encuesta para tabulació'!$A$18:$A$22)</f>
        <v>Ninguno</v>
      </c>
      <c r="F7" s="27" t="str">
        <f>+LOOKUP(Tabulación!F8,'Formato encuesta para tabulació'!$C$25:$C$30,'Formato encuesta para tabulació'!$A$25:$A$30)</f>
        <v>Estrato 1  (Bajo-Bajo)</v>
      </c>
      <c r="G7" s="27" t="str">
        <f>+LOOKUP(Tabulación!G8,'Formato encuesta para tabulació'!$C$33:$C$37,'Formato encuesta para tabulació'!$A$33:$A$37)</f>
        <v>mas de 96 meses</v>
      </c>
      <c r="H7" s="27" t="str">
        <f>+LOOKUP(Tabulación!H8,'Formato encuesta para tabulació'!$C$40:$C$43,'Formato encuesta para tabulació'!$A$40:$A$43)</f>
        <v>Comercio al por menor en puestos de venta móviles</v>
      </c>
      <c r="I7" s="27" t="str">
        <f>+LOOKUP(Tabulación!I8,'Formato encuesta para tabulació'!$C$46:$C$47,'Formato encuesta para tabulació'!$A$46:$A$47)</f>
        <v xml:space="preserve">Permanente </v>
      </c>
      <c r="J7" s="27" t="str">
        <f>+LOOKUP(Tabulación!J8,'Formato encuesta para tabulació'!$C$50:$C$53,'Formato encuesta para tabulació'!$A$50:$A$53)</f>
        <v>2-3personas</v>
      </c>
      <c r="K7" s="27" t="str">
        <f>+LOOKUP(Tabulación!K8,'Formato encuesta para tabulació'!$C$56:$C$59,'Formato encuesta para tabulació'!$A$56:$A$59)</f>
        <v>De 10 a 20 mil</v>
      </c>
      <c r="L7" s="27" t="str">
        <f>+LOOKUP(Tabulación!M8,'Formato encuesta para tabulació'!$C$69:$C$72,'Formato encuesta para tabulació'!$A$69:$A$72)</f>
        <v>Los manufactura</v>
      </c>
      <c r="M7" s="27" t="str">
        <f>+LOOKUP(Tabulación!N8,'Formato encuesta para tabulació'!$C$75:$C$78,'Formato encuesta para tabulació'!$A$75:$A$78)</f>
        <v>Local</v>
      </c>
      <c r="N7" s="27" t="str">
        <f>+LOOKUP(Tabulación!P8,'Formato encuesta para tabulació'!$C$87:$C$89,'Formato encuesta para tabulació'!$A$87:$A$89)</f>
        <v>Ha aumentado</v>
      </c>
      <c r="O7" s="27" t="str">
        <f>+LOOKUP(Tabulación!Q8,'Formato encuesta para tabulació'!$C$92:$C$95,'Formato encuesta para tabulació'!$A$92:$A$95)</f>
        <v>La llegada masiva de venezolanos a la ciudad</v>
      </c>
      <c r="P7" s="27" t="str">
        <f>+LOOKUP(Tabulación!R8,'Formato encuesta para tabulació'!$C$98:$C$102,'Formato encuesta para tabulació'!$A$98:$A$102)</f>
        <v>Competencia desleal</v>
      </c>
      <c r="Q7" s="27" t="str">
        <f>+LOOKUP(Tabulación!S8,'Formato encuesta para tabulació'!$C$105:$C$108,'Formato encuesta para tabulació'!$A$105:$A$108)</f>
        <v>Le ha afectado</v>
      </c>
      <c r="R7" s="27" t="str">
        <f>+LOOKUP(Tabulación!T8,'Formato encuesta para tabulació'!$C$111:$C$113,'Formato encuesta para tabulació'!$A$111:$A$113)</f>
        <v>Subsidiada</v>
      </c>
      <c r="S7" s="27" t="str">
        <f>+LOOKUP(Tabulación!U8,'Formato encuesta para tabulació'!$C$116:$C$120,'Formato encuesta para tabulació'!$A$116:$A$120)</f>
        <v>Prestamos particulares</v>
      </c>
      <c r="T7" s="27" t="str">
        <f>+LOOKUP(Tabulación!V8,'Formato encuesta para tabulació'!$C$123:$C$127,'Formato encuesta para tabulació'!$A$123:$A$127)</f>
        <v>Mala</v>
      </c>
      <c r="U7" s="27" t="str">
        <f>+LOOKUP(Tabulación!W8,'Formato encuesta para tabulació'!$C$130:$C$132,'Formato encuesta para tabulació'!$A$130:$A$132)</f>
        <v>Si</v>
      </c>
      <c r="V7" s="27" t="str">
        <f>+LOOKUP(Tabulación!X8,'Formato encuesta para tabulació'!$C$135:$C$136,'Formato encuesta para tabulació'!$A$135:$A$136)</f>
        <v>No</v>
      </c>
      <c r="W7" s="27" t="str">
        <f>+LOOKUP(Tabulación!AA8,'Formato encuesta para tabulació'!$C$150:$C$152,'Formato encuesta para tabulació'!$A$150:$A$152)</f>
        <v>No</v>
      </c>
      <c r="X7" s="27" t="str">
        <f>+LOOKUP(Tabulación!AB8,'Formato encuesta para tabulació'!$C$155:$C$161,'Formato encuesta para tabulació'!$A$155:$A$161)</f>
        <v>Necesidades básicas insatisfechas</v>
      </c>
    </row>
    <row r="8" spans="1:24" ht="42" x14ac:dyDescent="0.3">
      <c r="A8" s="19">
        <v>7</v>
      </c>
      <c r="B8" s="27" t="str">
        <f>+LOOKUP(Tabulación!B9,'Formato encuesta para tabulació'!$C$3:$C$4,'Formato encuesta para tabulació'!$A$3:$A$4)</f>
        <v>Femenino</v>
      </c>
      <c r="C8" s="27" t="str">
        <f>+LOOKUP(Tabulación!C9,'Formato encuesta para tabulació'!$C$7:$C$10,'Formato encuesta para tabulació'!$A$7:$A$10)</f>
        <v>Mas de 40 años</v>
      </c>
      <c r="D8" s="27" t="str">
        <f>+LOOKUP(Tabulación!D9,'Formato encuesta para tabulació'!$C$13:$C$15,'Formato encuesta para tabulació'!$A$13:$A$15)</f>
        <v>Colombiano(a)</v>
      </c>
      <c r="E8" s="27" t="str">
        <f>+LOOKUP(Tabulación!E9,'Formato encuesta para tabulació'!$C$18:$C$22,'Formato encuesta para tabulació'!$A$18:$A$22)</f>
        <v>Ninguno</v>
      </c>
      <c r="F8" s="27" t="str">
        <f>+LOOKUP(Tabulación!F9,'Formato encuesta para tabulació'!$C$25:$C$30,'Formato encuesta para tabulació'!$A$25:$A$30)</f>
        <v>Estrato 1  (Bajo-Bajo)</v>
      </c>
      <c r="G8" s="27" t="str">
        <f>+LOOKUP(Tabulación!G9,'Formato encuesta para tabulació'!$C$33:$C$37,'Formato encuesta para tabulació'!$A$33:$A$37)</f>
        <v>mas de 96 meses</v>
      </c>
      <c r="H8" s="27" t="str">
        <f>+LOOKUP(Tabulación!H9,'Formato encuesta para tabulació'!$C$40:$C$43,'Formato encuesta para tabulació'!$A$40:$A$43)</f>
        <v>Comercio al por menor en puestos de venta móviles</v>
      </c>
      <c r="I8" s="27" t="str">
        <f>+LOOKUP(Tabulación!I9,'Formato encuesta para tabulació'!$C$46:$C$47,'Formato encuesta para tabulació'!$A$46:$A$47)</f>
        <v xml:space="preserve">Permanente </v>
      </c>
      <c r="J8" s="27" t="str">
        <f>+LOOKUP(Tabulación!J9,'Formato encuesta para tabulació'!$C$50:$C$53,'Formato encuesta para tabulació'!$A$50:$A$53)</f>
        <v>0-1 personas</v>
      </c>
      <c r="K8" s="27" t="str">
        <f>+LOOKUP(Tabulación!K9,'Formato encuesta para tabulació'!$C$56:$C$59,'Formato encuesta para tabulació'!$A$56:$A$59)</f>
        <v>De 10 a 20 mil</v>
      </c>
      <c r="L8" s="27" t="str">
        <f>+LOOKUP(Tabulación!M9,'Formato encuesta para tabulació'!$C$69:$C$72,'Formato encuesta para tabulació'!$A$69:$A$72)</f>
        <v>Distribuidores legalmente constituidos</v>
      </c>
      <c r="M8" s="27" t="str">
        <f>+LOOKUP(Tabulación!N9,'Formato encuesta para tabulació'!$C$75:$C$78,'Formato encuesta para tabulació'!$A$75:$A$78)</f>
        <v>Local</v>
      </c>
      <c r="N8" s="27" t="str">
        <f>+LOOKUP(Tabulación!P9,'Formato encuesta para tabulació'!$C$87:$C$89,'Formato encuesta para tabulació'!$A$87:$A$89)</f>
        <v>Ha aumentado</v>
      </c>
      <c r="O8" s="27" t="str">
        <f>+LOOKUP(Tabulación!Q9,'Formato encuesta para tabulació'!$C$92:$C$95,'Formato encuesta para tabulació'!$A$92:$A$95)</f>
        <v>La llegada masiva de venezolanos a la ciudad</v>
      </c>
      <c r="P8" s="27" t="str">
        <f>+LOOKUP(Tabulación!R9,'Formato encuesta para tabulació'!$C$98:$C$102,'Formato encuesta para tabulació'!$A$98:$A$102)</f>
        <v>Más informalidad</v>
      </c>
      <c r="Q8" s="27" t="str">
        <f>+LOOKUP(Tabulación!S9,'Formato encuesta para tabulació'!$C$105:$C$108,'Formato encuesta para tabulació'!$A$105:$A$108)</f>
        <v>Les colabora</v>
      </c>
      <c r="R8" s="27" t="str">
        <f>+LOOKUP(Tabulación!T9,'Formato encuesta para tabulació'!$C$111:$C$113,'Formato encuesta para tabulació'!$A$111:$A$113)</f>
        <v>Subsidiada</v>
      </c>
      <c r="S8" s="27" t="str">
        <f>+LOOKUP(Tabulación!U9,'Formato encuesta para tabulació'!$C$116:$C$120,'Formato encuesta para tabulació'!$A$116:$A$120)</f>
        <v>Prestamos particulares</v>
      </c>
      <c r="T8" s="27" t="str">
        <f>+LOOKUP(Tabulación!V9,'Formato encuesta para tabulació'!$C$123:$C$127,'Formato encuesta para tabulació'!$A$123:$A$127)</f>
        <v>Muy mala</v>
      </c>
      <c r="U8" s="27" t="str">
        <f>+LOOKUP(Tabulación!W9,'Formato encuesta para tabulació'!$C$130:$C$132,'Formato encuesta para tabulació'!$A$130:$A$132)</f>
        <v>Si</v>
      </c>
      <c r="V8" s="27" t="str">
        <f>+LOOKUP(Tabulación!X9,'Formato encuesta para tabulació'!$C$135:$C$136,'Formato encuesta para tabulació'!$A$135:$A$136)</f>
        <v>No</v>
      </c>
      <c r="W8" s="27" t="str">
        <f>+LOOKUP(Tabulación!AA9,'Formato encuesta para tabulació'!$C$150:$C$152,'Formato encuesta para tabulació'!$A$150:$A$152)</f>
        <v>No</v>
      </c>
      <c r="X8" s="27" t="str">
        <f>+LOOKUP(Tabulación!AB9,'Formato encuesta para tabulació'!$C$155:$C$161,'Formato encuesta para tabulació'!$A$155:$A$161)</f>
        <v>Necesidades básicas insatisfechas</v>
      </c>
    </row>
    <row r="9" spans="1:24" ht="42" x14ac:dyDescent="0.3">
      <c r="A9" s="19">
        <v>8</v>
      </c>
      <c r="B9" s="27" t="str">
        <f>+LOOKUP(Tabulación!B10,'Formato encuesta para tabulació'!$C$3:$C$4,'Formato encuesta para tabulació'!$A$3:$A$4)</f>
        <v>Femenino</v>
      </c>
      <c r="C9" s="27" t="str">
        <f>+LOOKUP(Tabulación!C10,'Formato encuesta para tabulació'!$C$7:$C$10,'Formato encuesta para tabulació'!$A$7:$A$10)</f>
        <v>Mas de 40 años</v>
      </c>
      <c r="D9" s="27" t="str">
        <f>+LOOKUP(Tabulación!D10,'Formato encuesta para tabulació'!$C$13:$C$15,'Formato encuesta para tabulació'!$A$13:$A$15)</f>
        <v>Colombiano(a)</v>
      </c>
      <c r="E9" s="27" t="str">
        <f>+LOOKUP(Tabulación!E10,'Formato encuesta para tabulació'!$C$18:$C$22,'Formato encuesta para tabulació'!$A$18:$A$22)</f>
        <v xml:space="preserve">Primaria </v>
      </c>
      <c r="F9" s="27" t="str">
        <f>+LOOKUP(Tabulación!F10,'Formato encuesta para tabulació'!$C$25:$C$30,'Formato encuesta para tabulació'!$A$25:$A$30)</f>
        <v>Estrato 1  (Bajo-Bajo)</v>
      </c>
      <c r="G9" s="27" t="str">
        <f>+LOOKUP(Tabulación!G10,'Formato encuesta para tabulació'!$C$33:$C$37,'Formato encuesta para tabulació'!$A$33:$A$37)</f>
        <v>mas de 96 meses</v>
      </c>
      <c r="H9" s="27" t="str">
        <f>+LOOKUP(Tabulación!H10,'Formato encuesta para tabulació'!$C$40:$C$43,'Formato encuesta para tabulació'!$A$40:$A$43)</f>
        <v>Comercio al por menor en puestos de venta móviles</v>
      </c>
      <c r="I9" s="27" t="str">
        <f>+LOOKUP(Tabulación!I10,'Formato encuesta para tabulació'!$C$46:$C$47,'Formato encuesta para tabulació'!$A$46:$A$47)</f>
        <v xml:space="preserve">Permanente </v>
      </c>
      <c r="J9" s="27" t="str">
        <f>+LOOKUP(Tabulación!J10,'Formato encuesta para tabulació'!$C$50:$C$53,'Formato encuesta para tabulació'!$A$50:$A$53)</f>
        <v>2-3personas</v>
      </c>
      <c r="K9" s="27" t="str">
        <f>+LOOKUP(Tabulación!K10,'Formato encuesta para tabulació'!$C$56:$C$59,'Formato encuesta para tabulació'!$A$56:$A$59)</f>
        <v>De 10 a 20 mil</v>
      </c>
      <c r="L9" s="27" t="str">
        <f>+LOOKUP(Tabulación!M10,'Formato encuesta para tabulació'!$C$69:$C$72,'Formato encuesta para tabulació'!$A$69:$A$72)</f>
        <v>Distribuidores legalmente constituidos</v>
      </c>
      <c r="M9" s="27" t="str">
        <f>+LOOKUP(Tabulación!N10,'Formato encuesta para tabulació'!$C$75:$C$78,'Formato encuesta para tabulació'!$A$75:$A$78)</f>
        <v xml:space="preserve">Nacional </v>
      </c>
      <c r="N9" s="27" t="str">
        <f>+LOOKUP(Tabulación!P10,'Formato encuesta para tabulació'!$C$87:$C$89,'Formato encuesta para tabulació'!$A$87:$A$89)</f>
        <v>Ha aumentado</v>
      </c>
      <c r="O9" s="27" t="str">
        <f>+LOOKUP(Tabulación!Q10,'Formato encuesta para tabulació'!$C$92:$C$95,'Formato encuesta para tabulació'!$A$92:$A$95)</f>
        <v>La llegada masiva de venezolanos a la ciudad</v>
      </c>
      <c r="P9" s="27" t="str">
        <f>+LOOKUP(Tabulación!R10,'Formato encuesta para tabulació'!$C$98:$C$102,'Formato encuesta para tabulació'!$A$98:$A$102)</f>
        <v>Caos en el espacio público</v>
      </c>
      <c r="Q9" s="27" t="str">
        <f>+LOOKUP(Tabulación!S10,'Formato encuesta para tabulació'!$C$105:$C$108,'Formato encuesta para tabulació'!$A$105:$A$108)</f>
        <v>Le ha afectado</v>
      </c>
      <c r="R9" s="27" t="str">
        <f>+LOOKUP(Tabulación!T10,'Formato encuesta para tabulació'!$C$111:$C$113,'Formato encuesta para tabulació'!$A$111:$A$113)</f>
        <v>Subsidiada</v>
      </c>
      <c r="S9" s="27" t="str">
        <f>+LOOKUP(Tabulación!U10,'Formato encuesta para tabulació'!$C$116:$C$120,'Formato encuesta para tabulació'!$A$116:$A$120)</f>
        <v>Prestamos particulares</v>
      </c>
      <c r="T9" s="27" t="str">
        <f>+LOOKUP(Tabulación!V10,'Formato encuesta para tabulació'!$C$123:$C$127,'Formato encuesta para tabulació'!$A$123:$A$127)</f>
        <v>Muy mala</v>
      </c>
      <c r="U9" s="27" t="str">
        <f>+LOOKUP(Tabulación!W10,'Formato encuesta para tabulació'!$C$130:$C$132,'Formato encuesta para tabulació'!$A$130:$A$132)</f>
        <v>Si</v>
      </c>
      <c r="V9" s="27" t="str">
        <f>+LOOKUP(Tabulación!X10,'Formato encuesta para tabulació'!$C$135:$C$136,'Formato encuesta para tabulació'!$A$135:$A$136)</f>
        <v>No</v>
      </c>
      <c r="W9" s="27" t="str">
        <f>+LOOKUP(Tabulación!AA10,'Formato encuesta para tabulació'!$C$150:$C$152,'Formato encuesta para tabulació'!$A$150:$A$152)</f>
        <v>No</v>
      </c>
      <c r="X9" s="27" t="str">
        <f>+LOOKUP(Tabulación!AB10,'Formato encuesta para tabulació'!$C$155:$C$161,'Formato encuesta para tabulació'!$A$155:$A$161)</f>
        <v>Necesidades básicas insatisfechas</v>
      </c>
    </row>
    <row r="10" spans="1:24" ht="42" x14ac:dyDescent="0.3">
      <c r="A10" s="19">
        <v>9</v>
      </c>
      <c r="B10" s="27" t="str">
        <f>+LOOKUP(Tabulación!B11,'Formato encuesta para tabulació'!$C$3:$C$4,'Formato encuesta para tabulació'!$A$3:$A$4)</f>
        <v>Masculino</v>
      </c>
      <c r="C10" s="27" t="str">
        <f>+LOOKUP(Tabulación!C11,'Formato encuesta para tabulació'!$C$7:$C$10,'Formato encuesta para tabulació'!$A$7:$A$10)</f>
        <v>Mas de 40 años</v>
      </c>
      <c r="D10" s="27" t="str">
        <f>+LOOKUP(Tabulación!D11,'Formato encuesta para tabulació'!$C$13:$C$15,'Formato encuesta para tabulació'!$A$13:$A$15)</f>
        <v>Colombiano(a)</v>
      </c>
      <c r="E10" s="27" t="str">
        <f>+LOOKUP(Tabulación!E11,'Formato encuesta para tabulació'!$C$18:$C$22,'Formato encuesta para tabulació'!$A$18:$A$22)</f>
        <v>Secundaria</v>
      </c>
      <c r="F10" s="27" t="str">
        <f>+LOOKUP(Tabulación!F11,'Formato encuesta para tabulació'!$C$25:$C$30,'Formato encuesta para tabulació'!$A$25:$A$30)</f>
        <v>Estrato 2 (Bajo)</v>
      </c>
      <c r="G10" s="27" t="str">
        <f>+LOOKUP(Tabulación!G11,'Formato encuesta para tabulació'!$C$33:$C$37,'Formato encuesta para tabulació'!$A$33:$A$37)</f>
        <v>mas de 96 meses</v>
      </c>
      <c r="H10" s="27" t="str">
        <f>+LOOKUP(Tabulación!H11,'Formato encuesta para tabulació'!$C$40:$C$43,'Formato encuesta para tabulació'!$A$40:$A$43)</f>
        <v>Comercio al por menor en puestos de venta móviles</v>
      </c>
      <c r="I10" s="27" t="str">
        <f>+LOOKUP(Tabulación!I11,'Formato encuesta para tabulació'!$C$46:$C$47,'Formato encuesta para tabulació'!$A$46:$A$47)</f>
        <v xml:space="preserve">Permanente </v>
      </c>
      <c r="J10" s="27" t="str">
        <f>+LOOKUP(Tabulación!J11,'Formato encuesta para tabulació'!$C$50:$C$53,'Formato encuesta para tabulació'!$A$50:$A$53)</f>
        <v>2-3personas</v>
      </c>
      <c r="K10" s="27" t="str">
        <f>+LOOKUP(Tabulación!K11,'Formato encuesta para tabulació'!$C$56:$C$59,'Formato encuesta para tabulació'!$A$56:$A$59)</f>
        <v>De 10 a 20 mil</v>
      </c>
      <c r="L10" s="27" t="str">
        <f>+LOOKUP(Tabulación!M11,'Formato encuesta para tabulació'!$C$69:$C$72,'Formato encuesta para tabulació'!$A$69:$A$72)</f>
        <v>Distribuidores legalmente constituidos</v>
      </c>
      <c r="M10" s="27" t="str">
        <f>+LOOKUP(Tabulación!N11,'Formato encuesta para tabulació'!$C$75:$C$78,'Formato encuesta para tabulació'!$A$75:$A$78)</f>
        <v xml:space="preserve">Nacional </v>
      </c>
      <c r="N10" s="27" t="str">
        <f>+LOOKUP(Tabulación!P11,'Formato encuesta para tabulació'!$C$87:$C$89,'Formato encuesta para tabulació'!$A$87:$A$89)</f>
        <v>Ha aumentado</v>
      </c>
      <c r="O10" s="27" t="str">
        <f>+LOOKUP(Tabulación!Q11,'Formato encuesta para tabulació'!$C$92:$C$95,'Formato encuesta para tabulació'!$A$92:$A$95)</f>
        <v>La llegada masiva de venezolanos a la ciudad</v>
      </c>
      <c r="P10" s="27" t="str">
        <f>+LOOKUP(Tabulación!R11,'Formato encuesta para tabulació'!$C$98:$C$102,'Formato encuesta para tabulació'!$A$98:$A$102)</f>
        <v>Crecimiento económico</v>
      </c>
      <c r="Q10" s="27" t="str">
        <f>+LOOKUP(Tabulación!S11,'Formato encuesta para tabulació'!$C$105:$C$108,'Formato encuesta para tabulació'!$A$105:$A$108)</f>
        <v>Le ha afectado</v>
      </c>
      <c r="R10" s="27" t="str">
        <f>+LOOKUP(Tabulación!T11,'Formato encuesta para tabulació'!$C$111:$C$113,'Formato encuesta para tabulació'!$A$111:$A$113)</f>
        <v>Subsidiada</v>
      </c>
      <c r="S10" s="27" t="str">
        <f>+LOOKUP(Tabulación!U11,'Formato encuesta para tabulació'!$C$116:$C$120,'Formato encuesta para tabulació'!$A$116:$A$120)</f>
        <v>Prestamos particulares</v>
      </c>
      <c r="T10" s="27" t="str">
        <f>+LOOKUP(Tabulación!V11,'Formato encuesta para tabulació'!$C$123:$C$127,'Formato encuesta para tabulació'!$A$123:$A$127)</f>
        <v>Muy mala</v>
      </c>
      <c r="U10" s="27" t="str">
        <f>+LOOKUP(Tabulación!W11,'Formato encuesta para tabulació'!$C$130:$C$132,'Formato encuesta para tabulació'!$A$130:$A$132)</f>
        <v>Si</v>
      </c>
      <c r="V10" s="27" t="str">
        <f>+LOOKUP(Tabulación!X11,'Formato encuesta para tabulació'!$C$135:$C$136,'Formato encuesta para tabulació'!$A$135:$A$136)</f>
        <v>No</v>
      </c>
      <c r="W10" s="27" t="str">
        <f>+LOOKUP(Tabulación!AA11,'Formato encuesta para tabulació'!$C$150:$C$152,'Formato encuesta para tabulació'!$A$150:$A$152)</f>
        <v>No</v>
      </c>
      <c r="X10" s="27" t="str">
        <f>+LOOKUP(Tabulación!AB11,'Formato encuesta para tabulació'!$C$155:$C$161,'Formato encuesta para tabulació'!$A$155:$A$161)</f>
        <v>Necesidades básicas insatisfechas</v>
      </c>
    </row>
    <row r="11" spans="1:24" ht="42" x14ac:dyDescent="0.3">
      <c r="A11" s="19">
        <v>10</v>
      </c>
      <c r="B11" s="27" t="str">
        <f>+LOOKUP(Tabulación!B12,'Formato encuesta para tabulació'!$C$3:$C$4,'Formato encuesta para tabulació'!$A$3:$A$4)</f>
        <v>Masculino</v>
      </c>
      <c r="C11" s="27" t="str">
        <f>+LOOKUP(Tabulación!C12,'Formato encuesta para tabulació'!$C$7:$C$10,'Formato encuesta para tabulació'!$A$7:$A$10)</f>
        <v>Mas de 40 años</v>
      </c>
      <c r="D11" s="27" t="str">
        <f>+LOOKUP(Tabulación!D12,'Formato encuesta para tabulació'!$C$13:$C$15,'Formato encuesta para tabulació'!$A$13:$A$15)</f>
        <v>Colombiano(a)</v>
      </c>
      <c r="E11" s="27" t="str">
        <f>+LOOKUP(Tabulación!E12,'Formato encuesta para tabulació'!$C$18:$C$22,'Formato encuesta para tabulació'!$A$18:$A$22)</f>
        <v>Secundaria</v>
      </c>
      <c r="F11" s="27" t="str">
        <f>+LOOKUP(Tabulación!F12,'Formato encuesta para tabulació'!$C$25:$C$30,'Formato encuesta para tabulació'!$A$25:$A$30)</f>
        <v>Estrato 2 (Bajo)</v>
      </c>
      <c r="G11" s="27" t="str">
        <f>+LOOKUP(Tabulación!G12,'Formato encuesta para tabulació'!$C$33:$C$37,'Formato encuesta para tabulació'!$A$33:$A$37)</f>
        <v>mas de 96 meses</v>
      </c>
      <c r="H11" s="27" t="str">
        <f>+LOOKUP(Tabulación!H12,'Formato encuesta para tabulació'!$C$40:$C$43,'Formato encuesta para tabulació'!$A$40:$A$43)</f>
        <v>Actividades de grabación de sonido y edición musical</v>
      </c>
      <c r="I11" s="27" t="str">
        <f>+LOOKUP(Tabulación!I12,'Formato encuesta para tabulació'!$C$46:$C$47,'Formato encuesta para tabulació'!$A$46:$A$47)</f>
        <v xml:space="preserve">Permanente </v>
      </c>
      <c r="J11" s="27" t="str">
        <f>+LOOKUP(Tabulación!J12,'Formato encuesta para tabulació'!$C$50:$C$53,'Formato encuesta para tabulació'!$A$50:$A$53)</f>
        <v>2-3personas</v>
      </c>
      <c r="K11" s="27" t="str">
        <f>+LOOKUP(Tabulación!K12,'Formato encuesta para tabulació'!$C$56:$C$59,'Formato encuesta para tabulació'!$A$56:$A$59)</f>
        <v>De 21 a 40 mil</v>
      </c>
      <c r="L11" s="27" t="str">
        <f>+LOOKUP(Tabulación!M12,'Formato encuesta para tabulació'!$C$69:$C$72,'Formato encuesta para tabulació'!$A$69:$A$72)</f>
        <v>Distribuidores no legales</v>
      </c>
      <c r="M11" s="27" t="str">
        <f>+LOOKUP(Tabulación!N12,'Formato encuesta para tabulació'!$C$75:$C$78,'Formato encuesta para tabulació'!$A$75:$A$78)</f>
        <v>Local</v>
      </c>
      <c r="N11" s="27" t="str">
        <f>+LOOKUP(Tabulación!P12,'Formato encuesta para tabulació'!$C$87:$C$89,'Formato encuesta para tabulació'!$A$87:$A$89)</f>
        <v>Ha aumentado</v>
      </c>
      <c r="O11" s="27" t="str">
        <f>+LOOKUP(Tabulación!Q12,'Formato encuesta para tabulació'!$C$92:$C$95,'Formato encuesta para tabulació'!$A$92:$A$95)</f>
        <v>La llegada masiva de venezolanos a la ciudad</v>
      </c>
      <c r="P11" s="27" t="str">
        <f>+LOOKUP(Tabulación!R12,'Formato encuesta para tabulació'!$C$98:$C$102,'Formato encuesta para tabulació'!$A$98:$A$102)</f>
        <v>Más informalidad</v>
      </c>
      <c r="Q11" s="27" t="str">
        <f>+LOOKUP(Tabulación!S12,'Formato encuesta para tabulació'!$C$105:$C$108,'Formato encuesta para tabulació'!$A$105:$A$108)</f>
        <v>Le ha afectado</v>
      </c>
      <c r="R11" s="27" t="str">
        <f>+LOOKUP(Tabulación!T12,'Formato encuesta para tabulació'!$C$111:$C$113,'Formato encuesta para tabulació'!$A$111:$A$113)</f>
        <v>Subsidiada</v>
      </c>
      <c r="S11" s="27" t="str">
        <f>+LOOKUP(Tabulación!U12,'Formato encuesta para tabulació'!$C$116:$C$120,'Formato encuesta para tabulació'!$A$116:$A$120)</f>
        <v>Ganancias de la misma actividad comercial</v>
      </c>
      <c r="T11" s="27" t="str">
        <f>+LOOKUP(Tabulación!V12,'Formato encuesta para tabulació'!$C$123:$C$127,'Formato encuesta para tabulació'!$A$123:$A$127)</f>
        <v>Muy mala</v>
      </c>
      <c r="U11" s="27" t="str">
        <f>+LOOKUP(Tabulación!W12,'Formato encuesta para tabulació'!$C$130:$C$132,'Formato encuesta para tabulació'!$A$130:$A$132)</f>
        <v>No sabe/ No responde</v>
      </c>
      <c r="V11" s="27" t="str">
        <f>+LOOKUP(Tabulación!X12,'Formato encuesta para tabulació'!$C$135:$C$136,'Formato encuesta para tabulació'!$A$135:$A$136)</f>
        <v>No</v>
      </c>
      <c r="W11" s="27" t="str">
        <f>+LOOKUP(Tabulación!AA12,'Formato encuesta para tabulació'!$C$150:$C$152,'Formato encuesta para tabulació'!$A$150:$A$152)</f>
        <v>Si</v>
      </c>
      <c r="X11" s="27" t="str">
        <f>+LOOKUP(Tabulación!AB12,'Formato encuesta para tabulació'!$C$155:$C$161,'Formato encuesta para tabulació'!$A$155:$A$161)</f>
        <v>Necesidades básicas insatisfechas</v>
      </c>
    </row>
    <row r="12" spans="1:24" ht="42" x14ac:dyDescent="0.3">
      <c r="A12" s="19">
        <v>11</v>
      </c>
      <c r="B12" s="27" t="str">
        <f>+LOOKUP(Tabulación!B13,'Formato encuesta para tabulació'!$C$3:$C$4,'Formato encuesta para tabulació'!$A$3:$A$4)</f>
        <v>Masculino</v>
      </c>
      <c r="C12" s="27" t="str">
        <f>+LOOKUP(Tabulación!C13,'Formato encuesta para tabulació'!$C$7:$C$10,'Formato encuesta para tabulació'!$A$7:$A$10)</f>
        <v>Mas de 40 años</v>
      </c>
      <c r="D12" s="27" t="str">
        <f>+LOOKUP(Tabulación!D13,'Formato encuesta para tabulació'!$C$13:$C$15,'Formato encuesta para tabulació'!$A$13:$A$15)</f>
        <v>Colombiano(a)</v>
      </c>
      <c r="E12" s="27" t="str">
        <f>+LOOKUP(Tabulación!E13,'Formato encuesta para tabulació'!$C$18:$C$22,'Formato encuesta para tabulació'!$A$18:$A$22)</f>
        <v xml:space="preserve">Primaria </v>
      </c>
      <c r="F12" s="27" t="str">
        <f>+LOOKUP(Tabulación!F13,'Formato encuesta para tabulació'!$C$25:$C$30,'Formato encuesta para tabulació'!$A$25:$A$30)</f>
        <v>Estrato 1  (Bajo-Bajo)</v>
      </c>
      <c r="G12" s="27" t="str">
        <f>+LOOKUP(Tabulación!G13,'Formato encuesta para tabulació'!$C$33:$C$37,'Formato encuesta para tabulació'!$A$33:$A$37)</f>
        <v>mas de 96 meses</v>
      </c>
      <c r="H12" s="27" t="str">
        <f>+LOOKUP(Tabulación!H13,'Formato encuesta para tabulació'!$C$40:$C$43,'Formato encuesta para tabulació'!$A$40:$A$43)</f>
        <v>Comercio al por menor en puestos de venta móviles</v>
      </c>
      <c r="I12" s="27" t="str">
        <f>+LOOKUP(Tabulación!I13,'Formato encuesta para tabulació'!$C$46:$C$47,'Formato encuesta para tabulació'!$A$46:$A$47)</f>
        <v xml:space="preserve">Permanente </v>
      </c>
      <c r="J12" s="27" t="str">
        <f>+LOOKUP(Tabulación!J13,'Formato encuesta para tabulació'!$C$50:$C$53,'Formato encuesta para tabulació'!$A$50:$A$53)</f>
        <v>0-1 personas</v>
      </c>
      <c r="K12" s="27" t="str">
        <f>+LOOKUP(Tabulación!K13,'Formato encuesta para tabulació'!$C$56:$C$59,'Formato encuesta para tabulació'!$A$56:$A$59)</f>
        <v>De 10 a 20 mil</v>
      </c>
      <c r="L12" s="27" t="str">
        <f>+LOOKUP(Tabulación!M13,'Formato encuesta para tabulació'!$C$69:$C$72,'Formato encuesta para tabulació'!$A$69:$A$72)</f>
        <v>Distribuidores legalmente constituidos</v>
      </c>
      <c r="M12" s="27" t="str">
        <f>+LOOKUP(Tabulación!N13,'Formato encuesta para tabulació'!$C$75:$C$78,'Formato encuesta para tabulació'!$A$75:$A$78)</f>
        <v xml:space="preserve">Nacional </v>
      </c>
      <c r="N12" s="27" t="str">
        <f>+LOOKUP(Tabulación!P13,'Formato encuesta para tabulació'!$C$87:$C$89,'Formato encuesta para tabulació'!$A$87:$A$89)</f>
        <v>Ha aumentado</v>
      </c>
      <c r="O12" s="27" t="str">
        <f>+LOOKUP(Tabulación!Q13,'Formato encuesta para tabulació'!$C$92:$C$95,'Formato encuesta para tabulació'!$A$92:$A$95)</f>
        <v>La llegada masiva de venezolanos a la ciudad</v>
      </c>
      <c r="P12" s="27" t="str">
        <f>+LOOKUP(Tabulación!R13,'Formato encuesta para tabulació'!$C$98:$C$102,'Formato encuesta para tabulació'!$A$98:$A$102)</f>
        <v>Desarrollo social</v>
      </c>
      <c r="Q12" s="27" t="str">
        <f>+LOOKUP(Tabulación!S13,'Formato encuesta para tabulació'!$C$105:$C$108,'Formato encuesta para tabulació'!$A$105:$A$108)</f>
        <v>Le es indiferente</v>
      </c>
      <c r="R12" s="27" t="str">
        <f>+LOOKUP(Tabulación!T13,'Formato encuesta para tabulació'!$C$111:$C$113,'Formato encuesta para tabulació'!$A$111:$A$113)</f>
        <v>Subsidiada</v>
      </c>
      <c r="S12" s="27" t="str">
        <f>+LOOKUP(Tabulación!U13,'Formato encuesta para tabulació'!$C$116:$C$120,'Formato encuesta para tabulació'!$A$116:$A$120)</f>
        <v>Ganancias de la misma actividad comercial</v>
      </c>
      <c r="T12" s="27" t="str">
        <f>+LOOKUP(Tabulación!V13,'Formato encuesta para tabulació'!$C$123:$C$127,'Formato encuesta para tabulació'!$A$123:$A$127)</f>
        <v>Regular</v>
      </c>
      <c r="U12" s="27" t="str">
        <f>+LOOKUP(Tabulación!W13,'Formato encuesta para tabulació'!$C$130:$C$132,'Formato encuesta para tabulació'!$A$130:$A$132)</f>
        <v>Si</v>
      </c>
      <c r="V12" s="27" t="str">
        <f>+LOOKUP(Tabulación!X13,'Formato encuesta para tabulació'!$C$135:$C$136,'Formato encuesta para tabulació'!$A$135:$A$136)</f>
        <v>No</v>
      </c>
      <c r="W12" s="27" t="str">
        <f>+LOOKUP(Tabulación!AA13,'Formato encuesta para tabulació'!$C$150:$C$152,'Formato encuesta para tabulació'!$A$150:$A$152)</f>
        <v>Si</v>
      </c>
      <c r="X12" s="27" t="str">
        <f>+LOOKUP(Tabulación!AB13,'Formato encuesta para tabulació'!$C$155:$C$161,'Formato encuesta para tabulació'!$A$155:$A$161)</f>
        <v>Necesidades básicas insatisfechas</v>
      </c>
    </row>
    <row r="13" spans="1:24" ht="42" x14ac:dyDescent="0.3">
      <c r="A13" s="19">
        <v>12</v>
      </c>
      <c r="B13" s="27" t="str">
        <f>+LOOKUP(Tabulación!B14,'Formato encuesta para tabulació'!$C$3:$C$4,'Formato encuesta para tabulació'!$A$3:$A$4)</f>
        <v>Masculino</v>
      </c>
      <c r="C13" s="27" t="str">
        <f>+LOOKUP(Tabulación!C14,'Formato encuesta para tabulació'!$C$7:$C$10,'Formato encuesta para tabulació'!$A$7:$A$10)</f>
        <v>Mas de 40 años</v>
      </c>
      <c r="D13" s="27" t="str">
        <f>+LOOKUP(Tabulación!D14,'Formato encuesta para tabulació'!$C$13:$C$15,'Formato encuesta para tabulació'!$A$13:$A$15)</f>
        <v>Colombiano(a)</v>
      </c>
      <c r="E13" s="27" t="str">
        <f>+LOOKUP(Tabulación!E14,'Formato encuesta para tabulació'!$C$18:$C$22,'Formato encuesta para tabulació'!$A$18:$A$22)</f>
        <v xml:space="preserve">Primaria </v>
      </c>
      <c r="F13" s="27" t="str">
        <f>+LOOKUP(Tabulación!F14,'Formato encuesta para tabulació'!$C$25:$C$30,'Formato encuesta para tabulació'!$A$25:$A$30)</f>
        <v>Estrato 2 (Bajo)</v>
      </c>
      <c r="G13" s="27" t="str">
        <f>+LOOKUP(Tabulación!G14,'Formato encuesta para tabulació'!$C$33:$C$37,'Formato encuesta para tabulació'!$A$33:$A$37)</f>
        <v>mas de 96 meses</v>
      </c>
      <c r="H13" s="27" t="str">
        <f>+LOOKUP(Tabulación!H14,'Formato encuesta para tabulació'!$C$40:$C$43,'Formato encuesta para tabulació'!$A$40:$A$43)</f>
        <v>Comercio al por menor en puestos de venta móviles</v>
      </c>
      <c r="I13" s="27" t="str">
        <f>+LOOKUP(Tabulación!I14,'Formato encuesta para tabulació'!$C$46:$C$47,'Formato encuesta para tabulació'!$A$46:$A$47)</f>
        <v xml:space="preserve">Permanente </v>
      </c>
      <c r="J13" s="27" t="str">
        <f>+LOOKUP(Tabulación!J14,'Formato encuesta para tabulació'!$C$50:$C$53,'Formato encuesta para tabulació'!$A$50:$A$53)</f>
        <v>2-3personas</v>
      </c>
      <c r="K13" s="27" t="str">
        <f>+LOOKUP(Tabulación!K14,'Formato encuesta para tabulació'!$C$56:$C$59,'Formato encuesta para tabulació'!$A$56:$A$59)</f>
        <v>De 10 a 20 mil</v>
      </c>
      <c r="L13" s="27" t="str">
        <f>+LOOKUP(Tabulación!M14,'Formato encuesta para tabulació'!$C$69:$C$72,'Formato encuesta para tabulació'!$A$69:$A$72)</f>
        <v>Distribuidores legalmente constituidos</v>
      </c>
      <c r="M13" s="27" t="str">
        <f>+LOOKUP(Tabulación!N14,'Formato encuesta para tabulació'!$C$75:$C$78,'Formato encuesta para tabulació'!$A$75:$A$78)</f>
        <v>Local</v>
      </c>
      <c r="N13" s="27" t="str">
        <f>+LOOKUP(Tabulación!P14,'Formato encuesta para tabulació'!$C$87:$C$89,'Formato encuesta para tabulació'!$A$87:$A$89)</f>
        <v>Ha aumentado</v>
      </c>
      <c r="O13" s="27" t="str">
        <f>+LOOKUP(Tabulación!Q14,'Formato encuesta para tabulació'!$C$92:$C$95,'Formato encuesta para tabulació'!$A$92:$A$95)</f>
        <v>La llegada masiva de venezolanos a la ciudad</v>
      </c>
      <c r="P13" s="27" t="str">
        <f>+LOOKUP(Tabulación!R14,'Formato encuesta para tabulació'!$C$98:$C$102,'Formato encuesta para tabulació'!$A$98:$A$102)</f>
        <v>Más informalidad</v>
      </c>
      <c r="Q13" s="27" t="str">
        <f>+LOOKUP(Tabulación!S14,'Formato encuesta para tabulació'!$C$105:$C$108,'Formato encuesta para tabulació'!$A$105:$A$108)</f>
        <v>Le es indiferente</v>
      </c>
      <c r="R13" s="27" t="str">
        <f>+LOOKUP(Tabulación!T14,'Formato encuesta para tabulació'!$C$111:$C$113,'Formato encuesta para tabulació'!$A$111:$A$113)</f>
        <v>Subsidiada</v>
      </c>
      <c r="S13" s="27" t="str">
        <f>+LOOKUP(Tabulación!U14,'Formato encuesta para tabulació'!$C$116:$C$120,'Formato encuesta para tabulació'!$A$116:$A$120)</f>
        <v>Otros medios</v>
      </c>
      <c r="T13" s="27" t="str">
        <f>+LOOKUP(Tabulación!V14,'Formato encuesta para tabulació'!$C$123:$C$127,'Formato encuesta para tabulació'!$A$123:$A$127)</f>
        <v>Mala</v>
      </c>
      <c r="U13" s="27" t="str">
        <f>+LOOKUP(Tabulación!W14,'Formato encuesta para tabulació'!$C$130:$C$132,'Formato encuesta para tabulació'!$A$130:$A$132)</f>
        <v>Si</v>
      </c>
      <c r="V13" s="27" t="str">
        <f>+LOOKUP(Tabulación!X14,'Formato encuesta para tabulació'!$C$135:$C$136,'Formato encuesta para tabulació'!$A$135:$A$136)</f>
        <v>No</v>
      </c>
      <c r="W13" s="27" t="str">
        <f>+LOOKUP(Tabulación!AA14,'Formato encuesta para tabulació'!$C$150:$C$152,'Formato encuesta para tabulació'!$A$150:$A$152)</f>
        <v>Si</v>
      </c>
      <c r="X13" s="27" t="str">
        <f>+LOOKUP(Tabulación!AB14,'Formato encuesta para tabulació'!$C$155:$C$161,'Formato encuesta para tabulació'!$A$155:$A$161)</f>
        <v>Necesidades básicas insatisfechas</v>
      </c>
    </row>
    <row r="14" spans="1:24" ht="42" x14ac:dyDescent="0.3">
      <c r="A14" s="19">
        <v>13</v>
      </c>
      <c r="B14" s="27" t="str">
        <f>+LOOKUP(Tabulación!B15,'Formato encuesta para tabulació'!$C$3:$C$4,'Formato encuesta para tabulació'!$A$3:$A$4)</f>
        <v>Masculino</v>
      </c>
      <c r="C14" s="27" t="str">
        <f>+LOOKUP(Tabulación!C15,'Formato encuesta para tabulació'!$C$7:$C$10,'Formato encuesta para tabulació'!$A$7:$A$10)</f>
        <v>Mas de 40 años</v>
      </c>
      <c r="D14" s="27" t="str">
        <f>+LOOKUP(Tabulación!D15,'Formato encuesta para tabulació'!$C$13:$C$15,'Formato encuesta para tabulació'!$A$13:$A$15)</f>
        <v>Colombiano(a)</v>
      </c>
      <c r="E14" s="27" t="str">
        <f>+LOOKUP(Tabulación!E15,'Formato encuesta para tabulació'!$C$18:$C$22,'Formato encuesta para tabulació'!$A$18:$A$22)</f>
        <v xml:space="preserve">Primaria </v>
      </c>
      <c r="F14" s="27" t="str">
        <f>+LOOKUP(Tabulación!F15,'Formato encuesta para tabulació'!$C$25:$C$30,'Formato encuesta para tabulació'!$A$25:$A$30)</f>
        <v>Estrato 1  (Bajo-Bajo)</v>
      </c>
      <c r="G14" s="27" t="str">
        <f>+LOOKUP(Tabulación!G15,'Formato encuesta para tabulació'!$C$33:$C$37,'Formato encuesta para tabulació'!$A$33:$A$37)</f>
        <v>mas de 96 meses</v>
      </c>
      <c r="H14" s="27" t="str">
        <f>+LOOKUP(Tabulación!H15,'Formato encuesta para tabulació'!$C$40:$C$43,'Formato encuesta para tabulació'!$A$40:$A$43)</f>
        <v>Comercio al por menor en puestos de venta móviles</v>
      </c>
      <c r="I14" s="27" t="str">
        <f>+LOOKUP(Tabulación!I15,'Formato encuesta para tabulació'!$C$46:$C$47,'Formato encuesta para tabulació'!$A$46:$A$47)</f>
        <v xml:space="preserve">Permanente </v>
      </c>
      <c r="J14" s="27" t="str">
        <f>+LOOKUP(Tabulación!J15,'Formato encuesta para tabulació'!$C$50:$C$53,'Formato encuesta para tabulació'!$A$50:$A$53)</f>
        <v>4-5 personas</v>
      </c>
      <c r="K14" s="27" t="str">
        <f>+LOOKUP(Tabulación!K15,'Formato encuesta para tabulació'!$C$56:$C$59,'Formato encuesta para tabulació'!$A$56:$A$59)</f>
        <v>De 10 a 20 mil</v>
      </c>
      <c r="L14" s="27" t="str">
        <f>+LOOKUP(Tabulación!M15,'Formato encuesta para tabulació'!$C$69:$C$72,'Formato encuesta para tabulació'!$A$69:$A$72)</f>
        <v>Distribuidores legalmente constituidos</v>
      </c>
      <c r="M14" s="27" t="str">
        <f>+LOOKUP(Tabulación!N15,'Formato encuesta para tabulació'!$C$75:$C$78,'Formato encuesta para tabulació'!$A$75:$A$78)</f>
        <v>Local</v>
      </c>
      <c r="N14" s="27" t="str">
        <f>+LOOKUP(Tabulación!P15,'Formato encuesta para tabulació'!$C$87:$C$89,'Formato encuesta para tabulació'!$A$87:$A$89)</f>
        <v>Ha disminuido</v>
      </c>
      <c r="O14" s="27" t="e">
        <f>+LOOKUP(Tabulación!Q15,'Formato encuesta para tabulació'!$C$92:$C$95,'Formato encuesta para tabulació'!$A$92:$A$95)</f>
        <v>#N/A</v>
      </c>
      <c r="P14" s="27" t="str">
        <f>+LOOKUP(Tabulación!R15,'Formato encuesta para tabulació'!$C$98:$C$102,'Formato encuesta para tabulació'!$A$98:$A$102)</f>
        <v>Más informalidad</v>
      </c>
      <c r="Q14" s="27" t="str">
        <f>+LOOKUP(Tabulación!S15,'Formato encuesta para tabulació'!$C$105:$C$108,'Formato encuesta para tabulació'!$A$105:$A$108)</f>
        <v>Le ha afectado</v>
      </c>
      <c r="R14" s="27" t="str">
        <f>+LOOKUP(Tabulación!T15,'Formato encuesta para tabulació'!$C$111:$C$113,'Formato encuesta para tabulació'!$A$111:$A$113)</f>
        <v>Subsidiada</v>
      </c>
      <c r="S14" s="27" t="str">
        <f>+LOOKUP(Tabulación!U15,'Formato encuesta para tabulació'!$C$116:$C$120,'Formato encuesta para tabulació'!$A$116:$A$120)</f>
        <v>Prestamos entidades financieras</v>
      </c>
      <c r="T14" s="27" t="str">
        <f>+LOOKUP(Tabulación!V15,'Formato encuesta para tabulació'!$C$123:$C$127,'Formato encuesta para tabulació'!$A$123:$A$127)</f>
        <v>Mala</v>
      </c>
      <c r="U14" s="27" t="str">
        <f>+LOOKUP(Tabulación!W15,'Formato encuesta para tabulació'!$C$130:$C$132,'Formato encuesta para tabulació'!$A$130:$A$132)</f>
        <v>No sabe/ No responde</v>
      </c>
      <c r="V14" s="27" t="str">
        <f>+LOOKUP(Tabulación!X15,'Formato encuesta para tabulació'!$C$135:$C$136,'Formato encuesta para tabulació'!$A$135:$A$136)</f>
        <v>No</v>
      </c>
      <c r="W14" s="27" t="str">
        <f>+LOOKUP(Tabulación!AA15,'Formato encuesta para tabulació'!$C$150:$C$152,'Formato encuesta para tabulació'!$A$150:$A$152)</f>
        <v>No</v>
      </c>
      <c r="X14" s="27" t="str">
        <f>+LOOKUP(Tabulación!AB15,'Formato encuesta para tabulació'!$C$155:$C$161,'Formato encuesta para tabulació'!$A$155:$A$161)</f>
        <v>Falta de oportunidades en el lugar donde vivía</v>
      </c>
    </row>
    <row r="15" spans="1:24" ht="42" x14ac:dyDescent="0.3">
      <c r="A15" s="19">
        <v>14</v>
      </c>
      <c r="B15" s="27" t="str">
        <f>+LOOKUP(Tabulación!B16,'Formato encuesta para tabulació'!$C$3:$C$4,'Formato encuesta para tabulació'!$A$3:$A$4)</f>
        <v>Masculino</v>
      </c>
      <c r="C15" s="27" t="str">
        <f>+LOOKUP(Tabulación!C16,'Formato encuesta para tabulació'!$C$7:$C$10,'Formato encuesta para tabulació'!$A$7:$A$10)</f>
        <v>Mas de 40 años</v>
      </c>
      <c r="D15" s="27" t="str">
        <f>+LOOKUP(Tabulación!D16,'Formato encuesta para tabulació'!$C$13:$C$15,'Formato encuesta para tabulació'!$A$13:$A$15)</f>
        <v>Colombiano(a)</v>
      </c>
      <c r="E15" s="27" t="str">
        <f>+LOOKUP(Tabulación!E16,'Formato encuesta para tabulació'!$C$18:$C$22,'Formato encuesta para tabulació'!$A$18:$A$22)</f>
        <v>Secundaria</v>
      </c>
      <c r="F15" s="27" t="str">
        <f>+LOOKUP(Tabulación!F16,'Formato encuesta para tabulació'!$C$25:$C$30,'Formato encuesta para tabulació'!$A$25:$A$30)</f>
        <v>Estrato 2 (Bajo)</v>
      </c>
      <c r="G15" s="27" t="str">
        <f>+LOOKUP(Tabulación!G16,'Formato encuesta para tabulació'!$C$33:$C$37,'Formato encuesta para tabulació'!$A$33:$A$37)</f>
        <v>mas de 96 meses</v>
      </c>
      <c r="H15" s="27" t="str">
        <f>+LOOKUP(Tabulación!H16,'Formato encuesta para tabulació'!$C$40:$C$43,'Formato encuesta para tabulació'!$A$40:$A$43)</f>
        <v>Comercio al por menor en puestos de venta móviles</v>
      </c>
      <c r="I15" s="27" t="str">
        <f>+LOOKUP(Tabulación!I16,'Formato encuesta para tabulació'!$C$46:$C$47,'Formato encuesta para tabulació'!$A$46:$A$47)</f>
        <v xml:space="preserve">Permanente </v>
      </c>
      <c r="J15" s="27" t="str">
        <f>+LOOKUP(Tabulación!J16,'Formato encuesta para tabulació'!$C$50:$C$53,'Formato encuesta para tabulació'!$A$50:$A$53)</f>
        <v>4-5 personas</v>
      </c>
      <c r="K15" s="27" t="str">
        <f>+LOOKUP(Tabulación!K16,'Formato encuesta para tabulació'!$C$56:$C$59,'Formato encuesta para tabulació'!$A$56:$A$59)</f>
        <v>De 10 a 20 mil</v>
      </c>
      <c r="L15" s="27" t="str">
        <f>+LOOKUP(Tabulación!M16,'Formato encuesta para tabulació'!$C$69:$C$72,'Formato encuesta para tabulació'!$A$69:$A$72)</f>
        <v>Distribuidores legalmente constituidos</v>
      </c>
      <c r="M15" s="27" t="str">
        <f>+LOOKUP(Tabulación!N16,'Formato encuesta para tabulació'!$C$75:$C$78,'Formato encuesta para tabulació'!$A$75:$A$78)</f>
        <v>Local</v>
      </c>
      <c r="N15" s="27" t="str">
        <f>+LOOKUP(Tabulación!P16,'Formato encuesta para tabulació'!$C$87:$C$89,'Formato encuesta para tabulació'!$A$87:$A$89)</f>
        <v>Ha aumentado</v>
      </c>
      <c r="O15" s="27" t="str">
        <f>+LOOKUP(Tabulación!Q16,'Formato encuesta para tabulació'!$C$92:$C$95,'Formato encuesta para tabulació'!$A$92:$A$95)</f>
        <v>La llegada masiva de venezolanos a la ciudad</v>
      </c>
      <c r="P15" s="27" t="str">
        <f>+LOOKUP(Tabulación!R16,'Formato encuesta para tabulació'!$C$98:$C$102,'Formato encuesta para tabulació'!$A$98:$A$102)</f>
        <v>Caos en el espacio público</v>
      </c>
      <c r="Q15" s="27" t="str">
        <f>+LOOKUP(Tabulación!S16,'Formato encuesta para tabulació'!$C$105:$C$108,'Formato encuesta para tabulació'!$A$105:$A$108)</f>
        <v>Les colabora</v>
      </c>
      <c r="R15" s="27" t="str">
        <f>+LOOKUP(Tabulación!T16,'Formato encuesta para tabulació'!$C$111:$C$113,'Formato encuesta para tabulació'!$A$111:$A$113)</f>
        <v>Subsidiada</v>
      </c>
      <c r="S15" s="27" t="str">
        <f>+LOOKUP(Tabulación!U16,'Formato encuesta para tabulació'!$C$116:$C$120,'Formato encuesta para tabulació'!$A$116:$A$120)</f>
        <v>Prestamos particulares</v>
      </c>
      <c r="T15" s="27" t="str">
        <f>+LOOKUP(Tabulación!V16,'Formato encuesta para tabulació'!$C$123:$C$127,'Formato encuesta para tabulació'!$A$123:$A$127)</f>
        <v>Mala</v>
      </c>
      <c r="U15" s="27" t="str">
        <f>+LOOKUP(Tabulación!W16,'Formato encuesta para tabulació'!$C$130:$C$132,'Formato encuesta para tabulació'!$A$130:$A$132)</f>
        <v>Si</v>
      </c>
      <c r="V15" s="27" t="str">
        <f>+LOOKUP(Tabulación!X16,'Formato encuesta para tabulació'!$C$135:$C$136,'Formato encuesta para tabulació'!$A$135:$A$136)</f>
        <v>No</v>
      </c>
      <c r="W15" s="27" t="str">
        <f>+LOOKUP(Tabulación!AA16,'Formato encuesta para tabulació'!$C$150:$C$152,'Formato encuesta para tabulació'!$A$150:$A$152)</f>
        <v>No</v>
      </c>
      <c r="X15" s="27" t="str">
        <f>+LOOKUP(Tabulación!AB16,'Formato encuesta para tabulació'!$C$155:$C$161,'Formato encuesta para tabulació'!$A$155:$A$161)</f>
        <v>Falta de oportunidades en el lugar donde vivía</v>
      </c>
    </row>
    <row r="16" spans="1:24" ht="42" x14ac:dyDescent="0.3">
      <c r="A16" s="19">
        <v>15</v>
      </c>
      <c r="B16" s="27" t="str">
        <f>+LOOKUP(Tabulación!B17,'Formato encuesta para tabulació'!$C$3:$C$4,'Formato encuesta para tabulació'!$A$3:$A$4)</f>
        <v>Femenino</v>
      </c>
      <c r="C16" s="27" t="str">
        <f>+LOOKUP(Tabulación!C17,'Formato encuesta para tabulació'!$C$7:$C$10,'Formato encuesta para tabulació'!$A$7:$A$10)</f>
        <v>Mas de 40 años</v>
      </c>
      <c r="D16" s="27" t="str">
        <f>+LOOKUP(Tabulación!D17,'Formato encuesta para tabulació'!$C$13:$C$15,'Formato encuesta para tabulació'!$A$13:$A$15)</f>
        <v>Colombiano(a)</v>
      </c>
      <c r="E16" s="27" t="str">
        <f>+LOOKUP(Tabulación!E17,'Formato encuesta para tabulació'!$C$18:$C$22,'Formato encuesta para tabulació'!$A$18:$A$22)</f>
        <v>Secundaria</v>
      </c>
      <c r="F16" s="27" t="str">
        <f>+LOOKUP(Tabulación!F17,'Formato encuesta para tabulació'!$C$25:$C$30,'Formato encuesta para tabulació'!$A$25:$A$30)</f>
        <v>Estrato 1  (Bajo-Bajo)</v>
      </c>
      <c r="G16" s="27" t="str">
        <f>+LOOKUP(Tabulación!G17,'Formato encuesta para tabulació'!$C$33:$C$37,'Formato encuesta para tabulació'!$A$33:$A$37)</f>
        <v>mas de 96 meses</v>
      </c>
      <c r="H16" s="27" t="str">
        <f>+LOOKUP(Tabulación!H17,'Formato encuesta para tabulació'!$C$40:$C$43,'Formato encuesta para tabulació'!$A$40:$A$43)</f>
        <v>Comercio al por menor en puestos de venta móviles</v>
      </c>
      <c r="I16" s="27" t="str">
        <f>+LOOKUP(Tabulación!I17,'Formato encuesta para tabulació'!$C$46:$C$47,'Formato encuesta para tabulació'!$A$46:$A$47)</f>
        <v xml:space="preserve">Permanente </v>
      </c>
      <c r="J16" s="27" t="str">
        <f>+LOOKUP(Tabulación!J17,'Formato encuesta para tabulació'!$C$50:$C$53,'Formato encuesta para tabulació'!$A$50:$A$53)</f>
        <v>4-5 personas</v>
      </c>
      <c r="K16" s="27" t="str">
        <f>+LOOKUP(Tabulación!K17,'Formato encuesta para tabulació'!$C$56:$C$59,'Formato encuesta para tabulació'!$A$56:$A$59)</f>
        <v>De 10 a 20 mil</v>
      </c>
      <c r="L16" s="27" t="str">
        <f>+LOOKUP(Tabulación!M17,'Formato encuesta para tabulació'!$C$69:$C$72,'Formato encuesta para tabulació'!$A$69:$A$72)</f>
        <v>Distribuidores legalmente constituidos</v>
      </c>
      <c r="M16" s="27" t="str">
        <f>+LOOKUP(Tabulación!N17,'Formato encuesta para tabulació'!$C$75:$C$78,'Formato encuesta para tabulació'!$A$75:$A$78)</f>
        <v>Local</v>
      </c>
      <c r="N16" s="27" t="str">
        <f>+LOOKUP(Tabulación!P17,'Formato encuesta para tabulació'!$C$87:$C$89,'Formato encuesta para tabulació'!$A$87:$A$89)</f>
        <v>Ha aumentado</v>
      </c>
      <c r="O16" s="27" t="str">
        <f>+LOOKUP(Tabulación!Q17,'Formato encuesta para tabulació'!$C$92:$C$95,'Formato encuesta para tabulació'!$A$92:$A$95)</f>
        <v>La llegada masiva de venezolanos a la ciudad</v>
      </c>
      <c r="P16" s="27" t="str">
        <f>+LOOKUP(Tabulación!R17,'Formato encuesta para tabulació'!$C$98:$C$102,'Formato encuesta para tabulació'!$A$98:$A$102)</f>
        <v>Más informalidad</v>
      </c>
      <c r="Q16" s="27" t="str">
        <f>+LOOKUP(Tabulación!S17,'Formato encuesta para tabulació'!$C$105:$C$108,'Formato encuesta para tabulació'!$A$105:$A$108)</f>
        <v>Le ha afectado</v>
      </c>
      <c r="R16" s="27" t="str">
        <f>+LOOKUP(Tabulación!T17,'Formato encuesta para tabulació'!$C$111:$C$113,'Formato encuesta para tabulació'!$A$111:$A$113)</f>
        <v>Subsidiada</v>
      </c>
      <c r="S16" s="27" t="str">
        <f>+LOOKUP(Tabulación!U17,'Formato encuesta para tabulació'!$C$116:$C$120,'Formato encuesta para tabulació'!$A$116:$A$120)</f>
        <v>Prestamos particulares</v>
      </c>
      <c r="T16" s="27" t="str">
        <f>+LOOKUP(Tabulación!V17,'Formato encuesta para tabulació'!$C$123:$C$127,'Formato encuesta para tabulació'!$A$123:$A$127)</f>
        <v>Mala</v>
      </c>
      <c r="U16" s="27" t="str">
        <f>+LOOKUP(Tabulación!W17,'Formato encuesta para tabulació'!$C$130:$C$132,'Formato encuesta para tabulació'!$A$130:$A$132)</f>
        <v>Si</v>
      </c>
      <c r="V16" s="27" t="str">
        <f>+LOOKUP(Tabulación!X17,'Formato encuesta para tabulació'!$C$135:$C$136,'Formato encuesta para tabulació'!$A$135:$A$136)</f>
        <v>No</v>
      </c>
      <c r="W16" s="27" t="str">
        <f>+LOOKUP(Tabulación!AA17,'Formato encuesta para tabulació'!$C$150:$C$152,'Formato encuesta para tabulació'!$A$150:$A$152)</f>
        <v>No</v>
      </c>
      <c r="X16" s="27" t="str">
        <f>+LOOKUP(Tabulación!AB17,'Formato encuesta para tabulació'!$C$155:$C$161,'Formato encuesta para tabulació'!$A$155:$A$161)</f>
        <v>Falta de oportunidades en el lugar donde vivía</v>
      </c>
    </row>
    <row r="17" spans="1:24" ht="42" x14ac:dyDescent="0.3">
      <c r="A17" s="19">
        <v>16</v>
      </c>
      <c r="B17" s="27" t="str">
        <f>+LOOKUP(Tabulación!B18,'Formato encuesta para tabulació'!$C$3:$C$4,'Formato encuesta para tabulació'!$A$3:$A$4)</f>
        <v>Masculino</v>
      </c>
      <c r="C17" s="27" t="str">
        <f>+LOOKUP(Tabulación!C18,'Formato encuesta para tabulació'!$C$7:$C$10,'Formato encuesta para tabulació'!$A$7:$A$10)</f>
        <v>Mas de 40 años</v>
      </c>
      <c r="D17" s="27" t="str">
        <f>+LOOKUP(Tabulación!D18,'Formato encuesta para tabulació'!$C$13:$C$15,'Formato encuesta para tabulació'!$A$13:$A$15)</f>
        <v>Colombiano(a)</v>
      </c>
      <c r="E17" s="27" t="str">
        <f>+LOOKUP(Tabulación!E18,'Formato encuesta para tabulació'!$C$18:$C$22,'Formato encuesta para tabulació'!$A$18:$A$22)</f>
        <v xml:space="preserve">Primaria </v>
      </c>
      <c r="F17" s="27" t="str">
        <f>+LOOKUP(Tabulación!F18,'Formato encuesta para tabulació'!$C$25:$C$30,'Formato encuesta para tabulació'!$A$25:$A$30)</f>
        <v>Estrato 1  (Bajo-Bajo)</v>
      </c>
      <c r="G17" s="27" t="str">
        <f>+LOOKUP(Tabulación!G18,'Formato encuesta para tabulació'!$C$33:$C$37,'Formato encuesta para tabulació'!$A$33:$A$37)</f>
        <v>mas de 96 meses</v>
      </c>
      <c r="H17" s="27" t="str">
        <f>+LOOKUP(Tabulación!H18,'Formato encuesta para tabulació'!$C$40:$C$43,'Formato encuesta para tabulació'!$A$40:$A$43)</f>
        <v>Comercio al por menor en puestos de venta móviles</v>
      </c>
      <c r="I17" s="27" t="str">
        <f>+LOOKUP(Tabulación!I18,'Formato encuesta para tabulació'!$C$46:$C$47,'Formato encuesta para tabulació'!$A$46:$A$47)</f>
        <v xml:space="preserve">Permanente </v>
      </c>
      <c r="J17" s="27" t="str">
        <f>+LOOKUP(Tabulación!J18,'Formato encuesta para tabulació'!$C$50:$C$53,'Formato encuesta para tabulació'!$A$50:$A$53)</f>
        <v>mas de 5 personas</v>
      </c>
      <c r="K17" s="27" t="str">
        <f>+LOOKUP(Tabulación!K18,'Formato encuesta para tabulació'!$C$56:$C$59,'Formato encuesta para tabulació'!$A$56:$A$59)</f>
        <v>De 10 a 20 mil</v>
      </c>
      <c r="L17" s="27" t="str">
        <f>+LOOKUP(Tabulación!M18,'Formato encuesta para tabulació'!$C$69:$C$72,'Formato encuesta para tabulació'!$A$69:$A$72)</f>
        <v>Distribuidores legalmente constituidos</v>
      </c>
      <c r="M17" s="27" t="str">
        <f>+LOOKUP(Tabulación!N18,'Formato encuesta para tabulació'!$C$75:$C$78,'Formato encuesta para tabulació'!$A$75:$A$78)</f>
        <v xml:space="preserve">Nacional </v>
      </c>
      <c r="N17" s="27" t="str">
        <f>+LOOKUP(Tabulación!P18,'Formato encuesta para tabulació'!$C$87:$C$89,'Formato encuesta para tabulació'!$A$87:$A$89)</f>
        <v>Ha aumentado</v>
      </c>
      <c r="O17" s="27" t="str">
        <f>+LOOKUP(Tabulación!Q18,'Formato encuesta para tabulació'!$C$92:$C$95,'Formato encuesta para tabulació'!$A$92:$A$95)</f>
        <v>La llegada masiva de venezolanos a la ciudad</v>
      </c>
      <c r="P17" s="27" t="str">
        <f>+LOOKUP(Tabulación!R18,'Formato encuesta para tabulació'!$C$98:$C$102,'Formato encuesta para tabulació'!$A$98:$A$102)</f>
        <v>Caos en el espacio público</v>
      </c>
      <c r="Q17" s="27" t="str">
        <f>+LOOKUP(Tabulación!S18,'Formato encuesta para tabulació'!$C$105:$C$108,'Formato encuesta para tabulació'!$A$105:$A$108)</f>
        <v>Le ha afectado</v>
      </c>
      <c r="R17" s="27" t="str">
        <f>+LOOKUP(Tabulación!T18,'Formato encuesta para tabulació'!$C$111:$C$113,'Formato encuesta para tabulació'!$A$111:$A$113)</f>
        <v>Subsidiada</v>
      </c>
      <c r="S17" s="27" t="str">
        <f>+LOOKUP(Tabulación!U18,'Formato encuesta para tabulació'!$C$116:$C$120,'Formato encuesta para tabulació'!$A$116:$A$120)</f>
        <v>Prestamos particulares</v>
      </c>
      <c r="T17" s="27" t="str">
        <f>+LOOKUP(Tabulación!V18,'Formato encuesta para tabulació'!$C$123:$C$127,'Formato encuesta para tabulació'!$A$123:$A$127)</f>
        <v>Mala</v>
      </c>
      <c r="U17" s="27" t="str">
        <f>+LOOKUP(Tabulación!W18,'Formato encuesta para tabulació'!$C$130:$C$132,'Formato encuesta para tabulació'!$A$130:$A$132)</f>
        <v>Si</v>
      </c>
      <c r="V17" s="27" t="str">
        <f>+LOOKUP(Tabulación!X18,'Formato encuesta para tabulació'!$C$135:$C$136,'Formato encuesta para tabulació'!$A$135:$A$136)</f>
        <v>No</v>
      </c>
      <c r="W17" s="27" t="str">
        <f>+LOOKUP(Tabulación!AA18,'Formato encuesta para tabulació'!$C$150:$C$152,'Formato encuesta para tabulació'!$A$150:$A$152)</f>
        <v>No</v>
      </c>
      <c r="X17" s="27" t="str">
        <f>+LOOKUP(Tabulación!AB18,'Formato encuesta para tabulació'!$C$155:$C$161,'Formato encuesta para tabulació'!$A$155:$A$161)</f>
        <v>Falta de oportunidades en el lugar donde vivía</v>
      </c>
    </row>
    <row r="18" spans="1:24" ht="52.2" x14ac:dyDescent="0.3">
      <c r="A18" s="19">
        <v>17</v>
      </c>
      <c r="B18" s="27" t="str">
        <f>+LOOKUP(Tabulación!B19,'Formato encuesta para tabulació'!$C$3:$C$4,'Formato encuesta para tabulació'!$A$3:$A$4)</f>
        <v>Femenino</v>
      </c>
      <c r="C18" s="27" t="str">
        <f>+LOOKUP(Tabulación!C19,'Formato encuesta para tabulació'!$C$7:$C$10,'Formato encuesta para tabulació'!$A$7:$A$10)</f>
        <v>Mas de 40 años</v>
      </c>
      <c r="D18" s="27" t="str">
        <f>+LOOKUP(Tabulación!D19,'Formato encuesta para tabulació'!$C$13:$C$15,'Formato encuesta para tabulació'!$A$13:$A$15)</f>
        <v>Colombiano(a)</v>
      </c>
      <c r="E18" s="27" t="str">
        <f>+LOOKUP(Tabulación!E19,'Formato encuesta para tabulació'!$C$18:$C$22,'Formato encuesta para tabulació'!$A$18:$A$22)</f>
        <v>Secundaria</v>
      </c>
      <c r="F18" s="27" t="str">
        <f>+LOOKUP(Tabulación!F19,'Formato encuesta para tabulació'!$C$25:$C$30,'Formato encuesta para tabulació'!$A$25:$A$30)</f>
        <v>Estrato 1  (Bajo-Bajo)</v>
      </c>
      <c r="G18" s="27" t="str">
        <f>+LOOKUP(Tabulación!G19,'Formato encuesta para tabulació'!$C$33:$C$37,'Formato encuesta para tabulació'!$A$33:$A$37)</f>
        <v>mas de 96 meses</v>
      </c>
      <c r="H18" s="27" t="str">
        <f>+LOOKUP(Tabulación!H19,'Formato encuesta para tabulació'!$C$40:$C$43,'Formato encuesta para tabulació'!$A$40:$A$43)</f>
        <v>Actividades de restaurantes, cafeterías y servicio móvil de comidas</v>
      </c>
      <c r="I18" s="27" t="str">
        <f>+LOOKUP(Tabulación!I19,'Formato encuesta para tabulació'!$C$46:$C$47,'Formato encuesta para tabulació'!$A$46:$A$47)</f>
        <v xml:space="preserve">Permanente </v>
      </c>
      <c r="J18" s="27" t="str">
        <f>+LOOKUP(Tabulación!J19,'Formato encuesta para tabulació'!$C$50:$C$53,'Formato encuesta para tabulació'!$A$50:$A$53)</f>
        <v>4-5 personas</v>
      </c>
      <c r="K18" s="27" t="str">
        <f>+LOOKUP(Tabulación!K19,'Formato encuesta para tabulació'!$C$56:$C$59,'Formato encuesta para tabulació'!$A$56:$A$59)</f>
        <v>De 21 a 40 mil</v>
      </c>
      <c r="L18" s="27" t="str">
        <f>+LOOKUP(Tabulación!M19,'Formato encuesta para tabulació'!$C$69:$C$72,'Formato encuesta para tabulació'!$A$69:$A$72)</f>
        <v>Distribuidores no legales</v>
      </c>
      <c r="M18" s="27" t="str">
        <f>+LOOKUP(Tabulación!N19,'Formato encuesta para tabulació'!$C$75:$C$78,'Formato encuesta para tabulació'!$A$75:$A$78)</f>
        <v>Extranjero</v>
      </c>
      <c r="N18" s="27" t="str">
        <f>+LOOKUP(Tabulación!P19,'Formato encuesta para tabulació'!$C$87:$C$89,'Formato encuesta para tabulació'!$A$87:$A$89)</f>
        <v>Ha aumentado</v>
      </c>
      <c r="O18" s="27" t="str">
        <f>+LOOKUP(Tabulación!Q19,'Formato encuesta para tabulació'!$C$92:$C$95,'Formato encuesta para tabulació'!$A$92:$A$95)</f>
        <v>La llegada masiva de venezolanos a la ciudad</v>
      </c>
      <c r="P18" s="27" t="str">
        <f>+LOOKUP(Tabulación!R19,'Formato encuesta para tabulació'!$C$98:$C$102,'Formato encuesta para tabulació'!$A$98:$A$102)</f>
        <v>Caos en el espacio público</v>
      </c>
      <c r="Q18" s="27" t="str">
        <f>+LOOKUP(Tabulación!S19,'Formato encuesta para tabulació'!$C$105:$C$108,'Formato encuesta para tabulació'!$A$105:$A$108)</f>
        <v>Les colabora</v>
      </c>
      <c r="R18" s="27" t="str">
        <f>+LOOKUP(Tabulación!T19,'Formato encuesta para tabulació'!$C$111:$C$113,'Formato encuesta para tabulació'!$A$111:$A$113)</f>
        <v>Subsidiada</v>
      </c>
      <c r="S18" s="27" t="str">
        <f>+LOOKUP(Tabulación!U19,'Formato encuesta para tabulació'!$C$116:$C$120,'Formato encuesta para tabulació'!$A$116:$A$120)</f>
        <v>Prestamos particulares</v>
      </c>
      <c r="T18" s="27" t="str">
        <f>+LOOKUP(Tabulación!V19,'Formato encuesta para tabulació'!$C$123:$C$127,'Formato encuesta para tabulació'!$A$123:$A$127)</f>
        <v>Regular</v>
      </c>
      <c r="U18" s="27" t="str">
        <f>+LOOKUP(Tabulación!W19,'Formato encuesta para tabulació'!$C$130:$C$132,'Formato encuesta para tabulació'!$A$130:$A$132)</f>
        <v xml:space="preserve">No </v>
      </c>
      <c r="V18" s="27" t="str">
        <f>+LOOKUP(Tabulación!X19,'Formato encuesta para tabulació'!$C$135:$C$136,'Formato encuesta para tabulació'!$A$135:$A$136)</f>
        <v>No</v>
      </c>
      <c r="W18" s="27" t="str">
        <f>+LOOKUP(Tabulación!AA19,'Formato encuesta para tabulació'!$C$150:$C$152,'Formato encuesta para tabulació'!$A$150:$A$152)</f>
        <v>No</v>
      </c>
      <c r="X18" s="27" t="str">
        <f>+LOOKUP(Tabulación!AB19,'Formato encuesta para tabulació'!$C$155:$C$161,'Formato encuesta para tabulació'!$A$155:$A$161)</f>
        <v>Falta de oportunidades en el lugar donde vivía</v>
      </c>
    </row>
    <row r="19" spans="1:24" ht="42" x14ac:dyDescent="0.3">
      <c r="A19" s="19">
        <v>18</v>
      </c>
      <c r="B19" s="27" t="str">
        <f>+LOOKUP(Tabulación!B20,'Formato encuesta para tabulació'!$C$3:$C$4,'Formato encuesta para tabulació'!$A$3:$A$4)</f>
        <v>Masculino</v>
      </c>
      <c r="C19" s="27" t="str">
        <f>+LOOKUP(Tabulación!C20,'Formato encuesta para tabulació'!$C$7:$C$10,'Formato encuesta para tabulació'!$A$7:$A$10)</f>
        <v>Mas de 40 años</v>
      </c>
      <c r="D19" s="27" t="str">
        <f>+LOOKUP(Tabulación!D20,'Formato encuesta para tabulació'!$C$13:$C$15,'Formato encuesta para tabulació'!$A$13:$A$15)</f>
        <v>Colombiano(a)</v>
      </c>
      <c r="E19" s="27" t="str">
        <f>+LOOKUP(Tabulación!E20,'Formato encuesta para tabulació'!$C$18:$C$22,'Formato encuesta para tabulació'!$A$18:$A$22)</f>
        <v>Secundaria</v>
      </c>
      <c r="F19" s="27" t="str">
        <f>+LOOKUP(Tabulación!F20,'Formato encuesta para tabulació'!$C$25:$C$30,'Formato encuesta para tabulació'!$A$25:$A$30)</f>
        <v>Estrato 2 (Bajo)</v>
      </c>
      <c r="G19" s="27" t="str">
        <f>+LOOKUP(Tabulación!G20,'Formato encuesta para tabulació'!$C$33:$C$37,'Formato encuesta para tabulació'!$A$33:$A$37)</f>
        <v>mas de 96 meses</v>
      </c>
      <c r="H19" s="27" t="str">
        <f>+LOOKUP(Tabulación!H20,'Formato encuesta para tabulació'!$C$40:$C$43,'Formato encuesta para tabulació'!$A$40:$A$43)</f>
        <v>Comercio al por menor en puestos de venta móviles</v>
      </c>
      <c r="I19" s="27" t="str">
        <f>+LOOKUP(Tabulación!I20,'Formato encuesta para tabulació'!$C$46:$C$47,'Formato encuesta para tabulació'!$A$46:$A$47)</f>
        <v xml:space="preserve">Permanente </v>
      </c>
      <c r="J19" s="27" t="str">
        <f>+LOOKUP(Tabulación!J20,'Formato encuesta para tabulació'!$C$50:$C$53,'Formato encuesta para tabulació'!$A$50:$A$53)</f>
        <v>2-3personas</v>
      </c>
      <c r="K19" s="27" t="str">
        <f>+LOOKUP(Tabulación!K20,'Formato encuesta para tabulació'!$C$56:$C$59,'Formato encuesta para tabulació'!$A$56:$A$59)</f>
        <v>De 21 a 40 mil</v>
      </c>
      <c r="L19" s="27" t="str">
        <f>+LOOKUP(Tabulación!M20,'Formato encuesta para tabulació'!$C$69:$C$72,'Formato encuesta para tabulació'!$A$69:$A$72)</f>
        <v>Distribuidores no legales</v>
      </c>
      <c r="M19" s="27" t="str">
        <f>+LOOKUP(Tabulación!N20,'Formato encuesta para tabulació'!$C$75:$C$78,'Formato encuesta para tabulació'!$A$75:$A$78)</f>
        <v>Local</v>
      </c>
      <c r="N19" s="27" t="str">
        <f>+LOOKUP(Tabulación!P20,'Formato encuesta para tabulació'!$C$87:$C$89,'Formato encuesta para tabulació'!$A$87:$A$89)</f>
        <v>Ha aumentado</v>
      </c>
      <c r="O19" s="27" t="str">
        <f>+LOOKUP(Tabulación!Q20,'Formato encuesta para tabulació'!$C$92:$C$95,'Formato encuesta para tabulació'!$A$92:$A$95)</f>
        <v>La llegada masiva de venezolanos a la ciudad</v>
      </c>
      <c r="P19" s="27" t="str">
        <f>+LOOKUP(Tabulación!R20,'Formato encuesta para tabulació'!$C$98:$C$102,'Formato encuesta para tabulació'!$A$98:$A$102)</f>
        <v>Caos en el espacio público</v>
      </c>
      <c r="Q19" s="27" t="str">
        <f>+LOOKUP(Tabulación!S20,'Formato encuesta para tabulació'!$C$105:$C$108,'Formato encuesta para tabulació'!$A$105:$A$108)</f>
        <v>Le ha afectado</v>
      </c>
      <c r="R19" s="27" t="str">
        <f>+LOOKUP(Tabulación!T20,'Formato encuesta para tabulació'!$C$111:$C$113,'Formato encuesta para tabulació'!$A$111:$A$113)</f>
        <v>Subsidiada</v>
      </c>
      <c r="S19" s="27" t="str">
        <f>+LOOKUP(Tabulación!U20,'Formato encuesta para tabulació'!$C$116:$C$120,'Formato encuesta para tabulació'!$A$116:$A$120)</f>
        <v>Otros medios</v>
      </c>
      <c r="T19" s="27" t="str">
        <f>+LOOKUP(Tabulación!V20,'Formato encuesta para tabulació'!$C$123:$C$127,'Formato encuesta para tabulació'!$A$123:$A$127)</f>
        <v>Mala</v>
      </c>
      <c r="U19" s="27" t="str">
        <f>+LOOKUP(Tabulación!W20,'Formato encuesta para tabulació'!$C$130:$C$132,'Formato encuesta para tabulació'!$A$130:$A$132)</f>
        <v xml:space="preserve">No </v>
      </c>
      <c r="V19" s="27" t="str">
        <f>+LOOKUP(Tabulación!X20,'Formato encuesta para tabulació'!$C$135:$C$136,'Formato encuesta para tabulació'!$A$135:$A$136)</f>
        <v>No</v>
      </c>
      <c r="W19" s="27" t="str">
        <f>+LOOKUP(Tabulación!AA20,'Formato encuesta para tabulació'!$C$150:$C$152,'Formato encuesta para tabulació'!$A$150:$A$152)</f>
        <v>No</v>
      </c>
      <c r="X19" s="27" t="str">
        <f>+LOOKUP(Tabulación!AB20,'Formato encuesta para tabulació'!$C$155:$C$161,'Formato encuesta para tabulació'!$A$155:$A$161)</f>
        <v>Falta de oportunidades en el lugar donde vivía</v>
      </c>
    </row>
    <row r="20" spans="1:24" ht="42" x14ac:dyDescent="0.3">
      <c r="A20" s="19">
        <v>19</v>
      </c>
      <c r="B20" s="27" t="str">
        <f>+LOOKUP(Tabulación!B21,'Formato encuesta para tabulació'!$C$3:$C$4,'Formato encuesta para tabulació'!$A$3:$A$4)</f>
        <v>Femenino</v>
      </c>
      <c r="C20" s="27" t="str">
        <f>+LOOKUP(Tabulación!C21,'Formato encuesta para tabulació'!$C$7:$C$10,'Formato encuesta para tabulació'!$A$7:$A$10)</f>
        <v>Mas de 40 años</v>
      </c>
      <c r="D20" s="27" t="str">
        <f>+LOOKUP(Tabulación!D21,'Formato encuesta para tabulació'!$C$13:$C$15,'Formato encuesta para tabulació'!$A$13:$A$15)</f>
        <v>Colombiano(a)</v>
      </c>
      <c r="E20" s="27" t="str">
        <f>+LOOKUP(Tabulación!E21,'Formato encuesta para tabulació'!$C$18:$C$22,'Formato encuesta para tabulació'!$A$18:$A$22)</f>
        <v>Secundaria</v>
      </c>
      <c r="F20" s="27" t="str">
        <f>+LOOKUP(Tabulación!F21,'Formato encuesta para tabulació'!$C$25:$C$30,'Formato encuesta para tabulació'!$A$25:$A$30)</f>
        <v>Estrato 1  (Bajo-Bajo)</v>
      </c>
      <c r="G20" s="27" t="str">
        <f>+LOOKUP(Tabulación!G21,'Formato encuesta para tabulació'!$C$33:$C$37,'Formato encuesta para tabulació'!$A$33:$A$37)</f>
        <v>mas de 96 meses</v>
      </c>
      <c r="H20" s="27" t="str">
        <f>+LOOKUP(Tabulación!H21,'Formato encuesta para tabulació'!$C$40:$C$43,'Formato encuesta para tabulació'!$A$40:$A$43)</f>
        <v>Comercio al por menor en puestos de venta móviles</v>
      </c>
      <c r="I20" s="27" t="str">
        <f>+LOOKUP(Tabulación!I21,'Formato encuesta para tabulació'!$C$46:$C$47,'Formato encuesta para tabulació'!$A$46:$A$47)</f>
        <v xml:space="preserve">Permanente </v>
      </c>
      <c r="J20" s="27" t="str">
        <f>+LOOKUP(Tabulación!J21,'Formato encuesta para tabulació'!$C$50:$C$53,'Formato encuesta para tabulació'!$A$50:$A$53)</f>
        <v>0-1 personas</v>
      </c>
      <c r="K20" s="27" t="str">
        <f>+LOOKUP(Tabulación!K21,'Formato encuesta para tabulació'!$C$56:$C$59,'Formato encuesta para tabulació'!$A$56:$A$59)</f>
        <v>De 10 a 20 mil</v>
      </c>
      <c r="L20" s="27" t="str">
        <f>+LOOKUP(Tabulación!M21,'Formato encuesta para tabulació'!$C$69:$C$72,'Formato encuesta para tabulació'!$A$69:$A$72)</f>
        <v>Distribuidores legalmente constituidos</v>
      </c>
      <c r="M20" s="27" t="str">
        <f>+LOOKUP(Tabulación!N21,'Formato encuesta para tabulació'!$C$75:$C$78,'Formato encuesta para tabulació'!$A$75:$A$78)</f>
        <v xml:space="preserve">Nacional </v>
      </c>
      <c r="N20" s="27" t="str">
        <f>+LOOKUP(Tabulación!P21,'Formato encuesta para tabulació'!$C$87:$C$89,'Formato encuesta para tabulació'!$A$87:$A$89)</f>
        <v>Ha aumentado</v>
      </c>
      <c r="O20" s="27" t="str">
        <f>+LOOKUP(Tabulación!Q21,'Formato encuesta para tabulació'!$C$92:$C$95,'Formato encuesta para tabulació'!$A$92:$A$95)</f>
        <v>La llegada masiva de venezolanos a la ciudad</v>
      </c>
      <c r="P20" s="27" t="str">
        <f>+LOOKUP(Tabulación!R21,'Formato encuesta para tabulació'!$C$98:$C$102,'Formato encuesta para tabulació'!$A$98:$A$102)</f>
        <v>Competencia desleal</v>
      </c>
      <c r="Q20" s="27" t="str">
        <f>+LOOKUP(Tabulación!S21,'Formato encuesta para tabulació'!$C$105:$C$108,'Formato encuesta para tabulació'!$A$105:$A$108)</f>
        <v>Le ha afectado</v>
      </c>
      <c r="R20" s="27" t="str">
        <f>+LOOKUP(Tabulación!T21,'Formato encuesta para tabulació'!$C$111:$C$113,'Formato encuesta para tabulació'!$A$111:$A$113)</f>
        <v>Subsidiada</v>
      </c>
      <c r="S20" s="27" t="str">
        <f>+LOOKUP(Tabulación!U21,'Formato encuesta para tabulació'!$C$116:$C$120,'Formato encuesta para tabulació'!$A$116:$A$120)</f>
        <v>Prestamos entidades financieras</v>
      </c>
      <c r="T20" s="27" t="str">
        <f>+LOOKUP(Tabulación!V21,'Formato encuesta para tabulació'!$C$123:$C$127,'Formato encuesta para tabulació'!$A$123:$A$127)</f>
        <v>Mala</v>
      </c>
      <c r="U20" s="27" t="str">
        <f>+LOOKUP(Tabulación!W21,'Formato encuesta para tabulació'!$C$130:$C$132,'Formato encuesta para tabulació'!$A$130:$A$132)</f>
        <v xml:space="preserve">No </v>
      </c>
      <c r="V20" s="27" t="str">
        <f>+LOOKUP(Tabulación!X21,'Formato encuesta para tabulació'!$C$135:$C$136,'Formato encuesta para tabulació'!$A$135:$A$136)</f>
        <v>No</v>
      </c>
      <c r="W20" s="27" t="str">
        <f>+LOOKUP(Tabulación!AA21,'Formato encuesta para tabulació'!$C$150:$C$152,'Formato encuesta para tabulació'!$A$150:$A$152)</f>
        <v>No</v>
      </c>
      <c r="X20" s="27" t="str">
        <f>+LOOKUP(Tabulación!AB21,'Formato encuesta para tabulació'!$C$155:$C$161,'Formato encuesta para tabulació'!$A$155:$A$161)</f>
        <v>Falta de oportunidades en el lugar donde vivía</v>
      </c>
    </row>
    <row r="21" spans="1:24" ht="42" x14ac:dyDescent="0.3">
      <c r="A21" s="19">
        <v>20</v>
      </c>
      <c r="B21" s="27" t="str">
        <f>+LOOKUP(Tabulación!B22,'Formato encuesta para tabulació'!$C$3:$C$4,'Formato encuesta para tabulació'!$A$3:$A$4)</f>
        <v>Femenino</v>
      </c>
      <c r="C21" s="27" t="str">
        <f>+LOOKUP(Tabulación!C22,'Formato encuesta para tabulació'!$C$7:$C$10,'Formato encuesta para tabulació'!$A$7:$A$10)</f>
        <v>Entre 25 y 40 años</v>
      </c>
      <c r="D21" s="27" t="str">
        <f>+LOOKUP(Tabulación!D22,'Formato encuesta para tabulació'!$C$13:$C$15,'Formato encuesta para tabulació'!$A$13:$A$15)</f>
        <v>Colombiano(a)</v>
      </c>
      <c r="E21" s="27" t="str">
        <f>+LOOKUP(Tabulación!E22,'Formato encuesta para tabulació'!$C$18:$C$22,'Formato encuesta para tabulació'!$A$18:$A$22)</f>
        <v>Secundaria</v>
      </c>
      <c r="F21" s="27" t="str">
        <f>+LOOKUP(Tabulación!F22,'Formato encuesta para tabulació'!$C$25:$C$30,'Formato encuesta para tabulació'!$A$25:$A$30)</f>
        <v>Estrato 2 (Bajo)</v>
      </c>
      <c r="G21" s="27" t="str">
        <f>+LOOKUP(Tabulación!G22,'Formato encuesta para tabulació'!$C$33:$C$37,'Formato encuesta para tabulació'!$A$33:$A$37)</f>
        <v>mas de 96 meses</v>
      </c>
      <c r="H21" s="27" t="str">
        <f>+LOOKUP(Tabulación!H22,'Formato encuesta para tabulació'!$C$40:$C$43,'Formato encuesta para tabulació'!$A$40:$A$43)</f>
        <v>Comercio al por menor en puestos de venta móviles</v>
      </c>
      <c r="I21" s="27" t="str">
        <f>+LOOKUP(Tabulación!I22,'Formato encuesta para tabulació'!$C$46:$C$47,'Formato encuesta para tabulació'!$A$46:$A$47)</f>
        <v xml:space="preserve">Permanente </v>
      </c>
      <c r="J21" s="27" t="str">
        <f>+LOOKUP(Tabulación!J22,'Formato encuesta para tabulació'!$C$50:$C$53,'Formato encuesta para tabulació'!$A$50:$A$53)</f>
        <v>2-3personas</v>
      </c>
      <c r="K21" s="27" t="str">
        <f>+LOOKUP(Tabulación!K22,'Formato encuesta para tabulació'!$C$56:$C$59,'Formato encuesta para tabulació'!$A$56:$A$59)</f>
        <v>De 10 a 20 mil</v>
      </c>
      <c r="L21" s="27" t="str">
        <f>+LOOKUP(Tabulación!M22,'Formato encuesta para tabulació'!$C$69:$C$72,'Formato encuesta para tabulació'!$A$69:$A$72)</f>
        <v>Distribuidores legalmente constituidos</v>
      </c>
      <c r="M21" s="27" t="str">
        <f>+LOOKUP(Tabulación!N22,'Formato encuesta para tabulació'!$C$75:$C$78,'Formato encuesta para tabulació'!$A$75:$A$78)</f>
        <v xml:space="preserve">Nacional </v>
      </c>
      <c r="N21" s="27" t="str">
        <f>+LOOKUP(Tabulación!P22,'Formato encuesta para tabulació'!$C$87:$C$89,'Formato encuesta para tabulació'!$A$87:$A$89)</f>
        <v>Ha aumentado</v>
      </c>
      <c r="O21" s="27" t="str">
        <f>+LOOKUP(Tabulación!Q22,'Formato encuesta para tabulació'!$C$92:$C$95,'Formato encuesta para tabulació'!$A$92:$A$95)</f>
        <v>Situación económica de las familias en la ciudad</v>
      </c>
      <c r="P21" s="27" t="str">
        <f>+LOOKUP(Tabulación!R22,'Formato encuesta para tabulació'!$C$98:$C$102,'Formato encuesta para tabulació'!$A$98:$A$102)</f>
        <v>Más informalidad</v>
      </c>
      <c r="Q21" s="27" t="str">
        <f>+LOOKUP(Tabulación!S22,'Formato encuesta para tabulació'!$C$105:$C$108,'Formato encuesta para tabulació'!$A$105:$A$108)</f>
        <v>Les colabora</v>
      </c>
      <c r="R21" s="27" t="str">
        <f>+LOOKUP(Tabulación!T22,'Formato encuesta para tabulació'!$C$111:$C$113,'Formato encuesta para tabulació'!$A$111:$A$113)</f>
        <v>Subsidiada</v>
      </c>
      <c r="S21" s="27" t="str">
        <f>+LOOKUP(Tabulación!U22,'Formato encuesta para tabulació'!$C$116:$C$120,'Formato encuesta para tabulació'!$A$116:$A$120)</f>
        <v>Ganancias de la misma actividad comercial</v>
      </c>
      <c r="T21" s="27" t="str">
        <f>+LOOKUP(Tabulación!V22,'Formato encuesta para tabulació'!$C$123:$C$127,'Formato encuesta para tabulació'!$A$123:$A$127)</f>
        <v>Muy mala</v>
      </c>
      <c r="U21" s="27" t="str">
        <f>+LOOKUP(Tabulación!W22,'Formato encuesta para tabulació'!$C$130:$C$132,'Formato encuesta para tabulació'!$A$130:$A$132)</f>
        <v xml:space="preserve">No </v>
      </c>
      <c r="V21" s="27" t="str">
        <f>+LOOKUP(Tabulación!X22,'Formato encuesta para tabulació'!$C$135:$C$136,'Formato encuesta para tabulació'!$A$135:$A$136)</f>
        <v>No</v>
      </c>
      <c r="W21" s="27" t="str">
        <f>+LOOKUP(Tabulación!AA22,'Formato encuesta para tabulació'!$C$150:$C$152,'Formato encuesta para tabulació'!$A$150:$A$152)</f>
        <v>No</v>
      </c>
      <c r="X21" s="27" t="str">
        <f>+LOOKUP(Tabulación!AB22,'Formato encuesta para tabulació'!$C$155:$C$161,'Formato encuesta para tabulació'!$A$155:$A$161)</f>
        <v>Falta de oportunidades en el lugar donde vivía</v>
      </c>
    </row>
    <row r="22" spans="1:24" ht="42" x14ac:dyDescent="0.3">
      <c r="A22" s="19">
        <v>21</v>
      </c>
      <c r="B22" s="27" t="str">
        <f>+LOOKUP(Tabulación!B23,'Formato encuesta para tabulació'!$C$3:$C$4,'Formato encuesta para tabulació'!$A$3:$A$4)</f>
        <v>Femenino</v>
      </c>
      <c r="C22" s="27" t="str">
        <f>+LOOKUP(Tabulación!C23,'Formato encuesta para tabulació'!$C$7:$C$10,'Formato encuesta para tabulació'!$A$7:$A$10)</f>
        <v>Mas de 40 años</v>
      </c>
      <c r="D22" s="27" t="str">
        <f>+LOOKUP(Tabulación!D23,'Formato encuesta para tabulació'!$C$13:$C$15,'Formato encuesta para tabulació'!$A$13:$A$15)</f>
        <v>Colombiano(a)</v>
      </c>
      <c r="E22" s="27" t="str">
        <f>+LOOKUP(Tabulación!E23,'Formato encuesta para tabulació'!$C$18:$C$22,'Formato encuesta para tabulació'!$A$18:$A$22)</f>
        <v xml:space="preserve">Primaria </v>
      </c>
      <c r="F22" s="27" t="str">
        <f>+LOOKUP(Tabulación!F23,'Formato encuesta para tabulació'!$C$25:$C$30,'Formato encuesta para tabulació'!$A$25:$A$30)</f>
        <v>Estrato 1  (Bajo-Bajo)</v>
      </c>
      <c r="G22" s="27" t="str">
        <f>+LOOKUP(Tabulación!G23,'Formato encuesta para tabulació'!$C$33:$C$37,'Formato encuesta para tabulació'!$A$33:$A$37)</f>
        <v>mas de 96 meses</v>
      </c>
      <c r="H22" s="27" t="str">
        <f>+LOOKUP(Tabulación!H23,'Formato encuesta para tabulació'!$C$40:$C$43,'Formato encuesta para tabulació'!$A$40:$A$43)</f>
        <v>Comercio al por menor en puestos de venta móviles</v>
      </c>
      <c r="I22" s="27" t="str">
        <f>+LOOKUP(Tabulación!I23,'Formato encuesta para tabulació'!$C$46:$C$47,'Formato encuesta para tabulació'!$A$46:$A$47)</f>
        <v xml:space="preserve">Permanente </v>
      </c>
      <c r="J22" s="27" t="str">
        <f>+LOOKUP(Tabulación!J23,'Formato encuesta para tabulació'!$C$50:$C$53,'Formato encuesta para tabulació'!$A$50:$A$53)</f>
        <v>2-3personas</v>
      </c>
      <c r="K22" s="27" t="str">
        <f>+LOOKUP(Tabulación!K23,'Formato encuesta para tabulació'!$C$56:$C$59,'Formato encuesta para tabulació'!$A$56:$A$59)</f>
        <v>De 10 a 20 mil</v>
      </c>
      <c r="L22" s="27" t="str">
        <f>+LOOKUP(Tabulación!M23,'Formato encuesta para tabulació'!$C$69:$C$72,'Formato encuesta para tabulació'!$A$69:$A$72)</f>
        <v>Distribuidores legalmente constituidos</v>
      </c>
      <c r="M22" s="27" t="str">
        <f>+LOOKUP(Tabulación!N23,'Formato encuesta para tabulació'!$C$75:$C$78,'Formato encuesta para tabulació'!$A$75:$A$78)</f>
        <v xml:space="preserve">Nacional </v>
      </c>
      <c r="N22" s="27" t="str">
        <f>+LOOKUP(Tabulación!P23,'Formato encuesta para tabulació'!$C$87:$C$89,'Formato encuesta para tabulació'!$A$87:$A$89)</f>
        <v>Ha aumentado</v>
      </c>
      <c r="O22" s="27" t="str">
        <f>+LOOKUP(Tabulación!Q23,'Formato encuesta para tabulació'!$C$92:$C$95,'Formato encuesta para tabulació'!$A$92:$A$95)</f>
        <v>Situación económica de las familias en la ciudad</v>
      </c>
      <c r="P22" s="27" t="str">
        <f>+LOOKUP(Tabulación!R23,'Formato encuesta para tabulació'!$C$98:$C$102,'Formato encuesta para tabulació'!$A$98:$A$102)</f>
        <v>Caos en el espacio público</v>
      </c>
      <c r="Q22" s="27" t="str">
        <f>+LOOKUP(Tabulación!S23,'Formato encuesta para tabulació'!$C$105:$C$108,'Formato encuesta para tabulació'!$A$105:$A$108)</f>
        <v>Le es indiferente</v>
      </c>
      <c r="R22" s="27" t="str">
        <f>+LOOKUP(Tabulación!T23,'Formato encuesta para tabulació'!$C$111:$C$113,'Formato encuesta para tabulació'!$A$111:$A$113)</f>
        <v>Subsidiada</v>
      </c>
      <c r="S22" s="27" t="str">
        <f>+LOOKUP(Tabulación!U23,'Formato encuesta para tabulació'!$C$116:$C$120,'Formato encuesta para tabulació'!$A$116:$A$120)</f>
        <v>Prestamos particulares</v>
      </c>
      <c r="T22" s="27" t="str">
        <f>+LOOKUP(Tabulación!V23,'Formato encuesta para tabulació'!$C$123:$C$127,'Formato encuesta para tabulació'!$A$123:$A$127)</f>
        <v>Regular</v>
      </c>
      <c r="U22" s="27" t="str">
        <f>+LOOKUP(Tabulación!W23,'Formato encuesta para tabulació'!$C$130:$C$132,'Formato encuesta para tabulació'!$A$130:$A$132)</f>
        <v>No sabe/ No responde</v>
      </c>
      <c r="V22" s="27" t="str">
        <f>+LOOKUP(Tabulación!X23,'Formato encuesta para tabulació'!$C$135:$C$136,'Formato encuesta para tabulació'!$A$135:$A$136)</f>
        <v>No</v>
      </c>
      <c r="W22" s="27" t="str">
        <f>+LOOKUP(Tabulación!AA23,'Formato encuesta para tabulació'!$C$150:$C$152,'Formato encuesta para tabulació'!$A$150:$A$152)</f>
        <v>No</v>
      </c>
      <c r="X22" s="27" t="str">
        <f>+LOOKUP(Tabulación!AB23,'Formato encuesta para tabulació'!$C$155:$C$161,'Formato encuesta para tabulació'!$A$155:$A$161)</f>
        <v>Falta de oportunidades en el lugar donde vivía</v>
      </c>
    </row>
    <row r="23" spans="1:24" ht="42" x14ac:dyDescent="0.3">
      <c r="A23" s="19">
        <v>22</v>
      </c>
      <c r="B23" s="27" t="str">
        <f>+LOOKUP(Tabulación!B24,'Formato encuesta para tabulació'!$C$3:$C$4,'Formato encuesta para tabulació'!$A$3:$A$4)</f>
        <v>Masculino</v>
      </c>
      <c r="C23" s="27" t="str">
        <f>+LOOKUP(Tabulación!C24,'Formato encuesta para tabulació'!$C$7:$C$10,'Formato encuesta para tabulació'!$A$7:$A$10)</f>
        <v>Mas de 40 años</v>
      </c>
      <c r="D23" s="27" t="str">
        <f>+LOOKUP(Tabulación!D24,'Formato encuesta para tabulació'!$C$13:$C$15,'Formato encuesta para tabulació'!$A$13:$A$15)</f>
        <v>Colombiano(a)</v>
      </c>
      <c r="E23" s="27" t="str">
        <f>+LOOKUP(Tabulación!E24,'Formato encuesta para tabulació'!$C$18:$C$22,'Formato encuesta para tabulació'!$A$18:$A$22)</f>
        <v>Técnico/Tecnólogo</v>
      </c>
      <c r="F23" s="27" t="str">
        <f>+LOOKUP(Tabulación!F24,'Formato encuesta para tabulació'!$C$25:$C$30,'Formato encuesta para tabulació'!$A$25:$A$30)</f>
        <v>Estrato 2 (Bajo)</v>
      </c>
      <c r="G23" s="27" t="str">
        <f>+LOOKUP(Tabulación!G24,'Formato encuesta para tabulació'!$C$33:$C$37,'Formato encuesta para tabulació'!$A$33:$A$37)</f>
        <v>mas de 96 meses</v>
      </c>
      <c r="H23" s="27" t="str">
        <f>+LOOKUP(Tabulación!H24,'Formato encuesta para tabulació'!$C$40:$C$43,'Formato encuesta para tabulació'!$A$40:$A$43)</f>
        <v>Comercio al por menor en puestos de venta móviles</v>
      </c>
      <c r="I23" s="27" t="str">
        <f>+LOOKUP(Tabulación!I24,'Formato encuesta para tabulació'!$C$46:$C$47,'Formato encuesta para tabulació'!$A$46:$A$47)</f>
        <v xml:space="preserve">Permanente </v>
      </c>
      <c r="J23" s="27" t="str">
        <f>+LOOKUP(Tabulación!J24,'Formato encuesta para tabulació'!$C$50:$C$53,'Formato encuesta para tabulació'!$A$50:$A$53)</f>
        <v>2-3personas</v>
      </c>
      <c r="K23" s="27" t="str">
        <f>+LOOKUP(Tabulación!K24,'Formato encuesta para tabulació'!$C$56:$C$59,'Formato encuesta para tabulació'!$A$56:$A$59)</f>
        <v>De 10 a 20 mil</v>
      </c>
      <c r="L23" s="27" t="str">
        <f>+LOOKUP(Tabulación!M24,'Formato encuesta para tabulació'!$C$69:$C$72,'Formato encuesta para tabulació'!$A$69:$A$72)</f>
        <v>Distribuidores legalmente constituidos</v>
      </c>
      <c r="M23" s="27" t="str">
        <f>+LOOKUP(Tabulación!N24,'Formato encuesta para tabulació'!$C$75:$C$78,'Formato encuesta para tabulació'!$A$75:$A$78)</f>
        <v xml:space="preserve">Nacional </v>
      </c>
      <c r="N23" s="27" t="str">
        <f>+LOOKUP(Tabulación!P24,'Formato encuesta para tabulació'!$C$87:$C$89,'Formato encuesta para tabulació'!$A$87:$A$89)</f>
        <v>Ha aumentado</v>
      </c>
      <c r="O23" s="27" t="str">
        <f>+LOOKUP(Tabulación!Q24,'Formato encuesta para tabulació'!$C$92:$C$95,'Formato encuesta para tabulació'!$A$92:$A$95)</f>
        <v>La llegada masiva de venezolanos a la ciudad</v>
      </c>
      <c r="P23" s="27" t="str">
        <f>+LOOKUP(Tabulación!R24,'Formato encuesta para tabulació'!$C$98:$C$102,'Formato encuesta para tabulació'!$A$98:$A$102)</f>
        <v>Más informalidad</v>
      </c>
      <c r="Q23" s="27" t="str">
        <f>+LOOKUP(Tabulación!S24,'Formato encuesta para tabulació'!$C$105:$C$108,'Formato encuesta para tabulació'!$A$105:$A$108)</f>
        <v>Le ha afectado</v>
      </c>
      <c r="R23" s="27" t="str">
        <f>+LOOKUP(Tabulación!T24,'Formato encuesta para tabulació'!$C$111:$C$113,'Formato encuesta para tabulació'!$A$111:$A$113)</f>
        <v>Subsidiada</v>
      </c>
      <c r="S23" s="27" t="str">
        <f>+LOOKUP(Tabulación!U24,'Formato encuesta para tabulació'!$C$116:$C$120,'Formato encuesta para tabulació'!$A$116:$A$120)</f>
        <v>Ganancias de la misma actividad comercial</v>
      </c>
      <c r="T23" s="27" t="str">
        <f>+LOOKUP(Tabulación!V24,'Formato encuesta para tabulació'!$C$123:$C$127,'Formato encuesta para tabulació'!$A$123:$A$127)</f>
        <v>Mala</v>
      </c>
      <c r="U23" s="27" t="str">
        <f>+LOOKUP(Tabulación!W24,'Formato encuesta para tabulació'!$C$130:$C$132,'Formato encuesta para tabulació'!$A$130:$A$132)</f>
        <v xml:space="preserve">No </v>
      </c>
      <c r="V23" s="27" t="str">
        <f>+LOOKUP(Tabulación!X24,'Formato encuesta para tabulació'!$C$135:$C$136,'Formato encuesta para tabulació'!$A$135:$A$136)</f>
        <v>No</v>
      </c>
      <c r="W23" s="27" t="str">
        <f>+LOOKUP(Tabulación!AA24,'Formato encuesta para tabulació'!$C$150:$C$152,'Formato encuesta para tabulació'!$A$150:$A$152)</f>
        <v>Si</v>
      </c>
      <c r="X23" s="27" t="str">
        <f>+LOOKUP(Tabulación!AB24,'Formato encuesta para tabulació'!$C$155:$C$161,'Formato encuesta para tabulació'!$A$155:$A$161)</f>
        <v>Falta de oportunidades en el lugar donde vivía</v>
      </c>
    </row>
    <row r="24" spans="1:24" ht="42" x14ac:dyDescent="0.3">
      <c r="A24" s="19">
        <v>23</v>
      </c>
      <c r="B24" s="27" t="str">
        <f>+LOOKUP(Tabulación!B25,'Formato encuesta para tabulació'!$C$3:$C$4,'Formato encuesta para tabulació'!$A$3:$A$4)</f>
        <v>Femenino</v>
      </c>
      <c r="C24" s="27" t="str">
        <f>+LOOKUP(Tabulación!C25,'Formato encuesta para tabulació'!$C$7:$C$10,'Formato encuesta para tabulació'!$A$7:$A$10)</f>
        <v>Mas de 40 años</v>
      </c>
      <c r="D24" s="27" t="str">
        <f>+LOOKUP(Tabulación!D25,'Formato encuesta para tabulació'!$C$13:$C$15,'Formato encuesta para tabulació'!$A$13:$A$15)</f>
        <v>Colombiano(a)</v>
      </c>
      <c r="E24" s="27" t="str">
        <f>+LOOKUP(Tabulación!E25,'Formato encuesta para tabulació'!$C$18:$C$22,'Formato encuesta para tabulació'!$A$18:$A$22)</f>
        <v xml:space="preserve">Primaria </v>
      </c>
      <c r="F24" s="27" t="str">
        <f>+LOOKUP(Tabulación!F25,'Formato encuesta para tabulació'!$C$25:$C$30,'Formato encuesta para tabulació'!$A$25:$A$30)</f>
        <v>Estrato 2 (Bajo)</v>
      </c>
      <c r="G24" s="27" t="str">
        <f>+LOOKUP(Tabulación!G25,'Formato encuesta para tabulació'!$C$33:$C$37,'Formato encuesta para tabulació'!$A$33:$A$37)</f>
        <v>mas de 96 meses</v>
      </c>
      <c r="H24" s="27" t="str">
        <f>+LOOKUP(Tabulación!H25,'Formato encuesta para tabulació'!$C$40:$C$43,'Formato encuesta para tabulació'!$A$40:$A$43)</f>
        <v>Comercio al por menor en puestos de venta móviles</v>
      </c>
      <c r="I24" s="27" t="str">
        <f>+LOOKUP(Tabulación!I25,'Formato encuesta para tabulació'!$C$46:$C$47,'Formato encuesta para tabulació'!$A$46:$A$47)</f>
        <v xml:space="preserve">Permanente </v>
      </c>
      <c r="J24" s="27" t="str">
        <f>+LOOKUP(Tabulación!J25,'Formato encuesta para tabulació'!$C$50:$C$53,'Formato encuesta para tabulació'!$A$50:$A$53)</f>
        <v>0-1 personas</v>
      </c>
      <c r="K24" s="27" t="str">
        <f>+LOOKUP(Tabulación!K25,'Formato encuesta para tabulació'!$C$56:$C$59,'Formato encuesta para tabulació'!$A$56:$A$59)</f>
        <v>De 41 a 60 mil</v>
      </c>
      <c r="L24" s="27" t="str">
        <f>+LOOKUP(Tabulación!M25,'Formato encuesta para tabulació'!$C$69:$C$72,'Formato encuesta para tabulació'!$A$69:$A$72)</f>
        <v>Distribuidores legalmente constituidos</v>
      </c>
      <c r="M24" s="27" t="str">
        <f>+LOOKUP(Tabulación!N25,'Formato encuesta para tabulació'!$C$75:$C$78,'Formato encuesta para tabulació'!$A$75:$A$78)</f>
        <v>Local</v>
      </c>
      <c r="N24" s="27" t="str">
        <f>+LOOKUP(Tabulación!P25,'Formato encuesta para tabulació'!$C$87:$C$89,'Formato encuesta para tabulació'!$A$87:$A$89)</f>
        <v>Ha aumentado</v>
      </c>
      <c r="O24" s="27" t="str">
        <f>+LOOKUP(Tabulación!Q25,'Formato encuesta para tabulació'!$C$92:$C$95,'Formato encuesta para tabulació'!$A$92:$A$95)</f>
        <v>Situación económica de las familias en la ciudad</v>
      </c>
      <c r="P24" s="27" t="str">
        <f>+LOOKUP(Tabulación!R25,'Formato encuesta para tabulació'!$C$98:$C$102,'Formato encuesta para tabulació'!$A$98:$A$102)</f>
        <v>Caos en el espacio público</v>
      </c>
      <c r="Q24" s="27" t="str">
        <f>+LOOKUP(Tabulación!S25,'Formato encuesta para tabulació'!$C$105:$C$108,'Formato encuesta para tabulació'!$A$105:$A$108)</f>
        <v>Les colabora</v>
      </c>
      <c r="R24" s="27" t="str">
        <f>+LOOKUP(Tabulación!T25,'Formato encuesta para tabulació'!$C$111:$C$113,'Formato encuesta para tabulació'!$A$111:$A$113)</f>
        <v>Subsidiada</v>
      </c>
      <c r="S24" s="27" t="str">
        <f>+LOOKUP(Tabulación!U25,'Formato encuesta para tabulació'!$C$116:$C$120,'Formato encuesta para tabulació'!$A$116:$A$120)</f>
        <v>Prestamos entidades financieras</v>
      </c>
      <c r="T24" s="27" t="str">
        <f>+LOOKUP(Tabulación!V25,'Formato encuesta para tabulació'!$C$123:$C$127,'Formato encuesta para tabulació'!$A$123:$A$127)</f>
        <v>Regular</v>
      </c>
      <c r="U24" s="27" t="str">
        <f>+LOOKUP(Tabulación!W25,'Formato encuesta para tabulació'!$C$130:$C$132,'Formato encuesta para tabulació'!$A$130:$A$132)</f>
        <v>Si</v>
      </c>
      <c r="V24" s="27" t="str">
        <f>+LOOKUP(Tabulación!X25,'Formato encuesta para tabulació'!$C$135:$C$136,'Formato encuesta para tabulació'!$A$135:$A$136)</f>
        <v>No</v>
      </c>
      <c r="W24" s="27" t="str">
        <f>+LOOKUP(Tabulación!AA25,'Formato encuesta para tabulació'!$C$150:$C$152,'Formato encuesta para tabulació'!$A$150:$A$152)</f>
        <v>Si</v>
      </c>
      <c r="X24" s="27" t="str">
        <f>+LOOKUP(Tabulación!AB25,'Formato encuesta para tabulació'!$C$155:$C$161,'Formato encuesta para tabulació'!$A$155:$A$161)</f>
        <v>Falta de oportunidades en el lugar donde vivía</v>
      </c>
    </row>
    <row r="25" spans="1:24" ht="42" x14ac:dyDescent="0.3">
      <c r="A25" s="19">
        <v>24</v>
      </c>
      <c r="B25" s="27" t="str">
        <f>+LOOKUP(Tabulación!B26,'Formato encuesta para tabulació'!$C$3:$C$4,'Formato encuesta para tabulació'!$A$3:$A$4)</f>
        <v>Masculino</v>
      </c>
      <c r="C25" s="27" t="str">
        <f>+LOOKUP(Tabulación!C26,'Formato encuesta para tabulació'!$C$7:$C$10,'Formato encuesta para tabulació'!$A$7:$A$10)</f>
        <v>Mas de 40 años</v>
      </c>
      <c r="D25" s="27" t="str">
        <f>+LOOKUP(Tabulación!D26,'Formato encuesta para tabulació'!$C$13:$C$15,'Formato encuesta para tabulació'!$A$13:$A$15)</f>
        <v>Colombiano(a)</v>
      </c>
      <c r="E25" s="27" t="str">
        <f>+LOOKUP(Tabulación!E26,'Formato encuesta para tabulació'!$C$18:$C$22,'Formato encuesta para tabulació'!$A$18:$A$22)</f>
        <v xml:space="preserve">Primaria </v>
      </c>
      <c r="F25" s="27" t="str">
        <f>+LOOKUP(Tabulación!F26,'Formato encuesta para tabulació'!$C$25:$C$30,'Formato encuesta para tabulació'!$A$25:$A$30)</f>
        <v>Estrato 1  (Bajo-Bajo)</v>
      </c>
      <c r="G25" s="27" t="str">
        <f>+LOOKUP(Tabulación!G26,'Formato encuesta para tabulació'!$C$33:$C$37,'Formato encuesta para tabulació'!$A$33:$A$37)</f>
        <v>mas de 96 meses</v>
      </c>
      <c r="H25" s="27" t="str">
        <f>+LOOKUP(Tabulación!H26,'Formato encuesta para tabulació'!$C$40:$C$43,'Formato encuesta para tabulació'!$A$40:$A$43)</f>
        <v>Comercio al por menor en puestos de venta móviles</v>
      </c>
      <c r="I25" s="27" t="str">
        <f>+LOOKUP(Tabulación!I26,'Formato encuesta para tabulació'!$C$46:$C$47,'Formato encuesta para tabulació'!$A$46:$A$47)</f>
        <v xml:space="preserve">Permanente </v>
      </c>
      <c r="J25" s="27" t="str">
        <f>+LOOKUP(Tabulación!J26,'Formato encuesta para tabulació'!$C$50:$C$53,'Formato encuesta para tabulació'!$A$50:$A$53)</f>
        <v>0-1 personas</v>
      </c>
      <c r="K25" s="27" t="str">
        <f>+LOOKUP(Tabulación!K26,'Formato encuesta para tabulació'!$C$56:$C$59,'Formato encuesta para tabulació'!$A$56:$A$59)</f>
        <v>De 10 a 20 mil</v>
      </c>
      <c r="L25" s="27" t="str">
        <f>+LOOKUP(Tabulación!M26,'Formato encuesta para tabulació'!$C$69:$C$72,'Formato encuesta para tabulació'!$A$69:$A$72)</f>
        <v>Los manufactura</v>
      </c>
      <c r="M25" s="27" t="str">
        <f>+LOOKUP(Tabulación!N26,'Formato encuesta para tabulació'!$C$75:$C$78,'Formato encuesta para tabulació'!$A$75:$A$78)</f>
        <v xml:space="preserve">Nacional </v>
      </c>
      <c r="N25" s="27" t="str">
        <f>+LOOKUP(Tabulación!P26,'Formato encuesta para tabulació'!$C$87:$C$89,'Formato encuesta para tabulació'!$A$87:$A$89)</f>
        <v>Ha aumentado</v>
      </c>
      <c r="O25" s="27" t="str">
        <f>+LOOKUP(Tabulación!Q26,'Formato encuesta para tabulació'!$C$92:$C$95,'Formato encuesta para tabulació'!$A$92:$A$95)</f>
        <v>La llegada masiva de venezolanos a la ciudad</v>
      </c>
      <c r="P25" s="27" t="str">
        <f>+LOOKUP(Tabulación!R26,'Formato encuesta para tabulació'!$C$98:$C$102,'Formato encuesta para tabulació'!$A$98:$A$102)</f>
        <v>Caos en el espacio público</v>
      </c>
      <c r="Q25" s="27" t="str">
        <f>+LOOKUP(Tabulación!S26,'Formato encuesta para tabulació'!$C$105:$C$108,'Formato encuesta para tabulació'!$A$105:$A$108)</f>
        <v>Le es indiferente</v>
      </c>
      <c r="R25" s="27" t="str">
        <f>+LOOKUP(Tabulación!T26,'Formato encuesta para tabulació'!$C$111:$C$113,'Formato encuesta para tabulació'!$A$111:$A$113)</f>
        <v xml:space="preserve">No posee </v>
      </c>
      <c r="S25" s="27" t="str">
        <f>+LOOKUP(Tabulación!U26,'Formato encuesta para tabulació'!$C$116:$C$120,'Formato encuesta para tabulació'!$A$116:$A$120)</f>
        <v>Ganancias de la misma actividad comercial</v>
      </c>
      <c r="T25" s="27" t="str">
        <f>+LOOKUP(Tabulación!V26,'Formato encuesta para tabulació'!$C$123:$C$127,'Formato encuesta para tabulació'!$A$123:$A$127)</f>
        <v>Mala</v>
      </c>
      <c r="U25" s="27" t="str">
        <f>+LOOKUP(Tabulación!W26,'Formato encuesta para tabulació'!$C$130:$C$132,'Formato encuesta para tabulació'!$A$130:$A$132)</f>
        <v>Si</v>
      </c>
      <c r="V25" s="27" t="str">
        <f>+LOOKUP(Tabulación!X26,'Formato encuesta para tabulació'!$C$135:$C$136,'Formato encuesta para tabulació'!$A$135:$A$136)</f>
        <v>No</v>
      </c>
      <c r="W25" s="27" t="str">
        <f>+LOOKUP(Tabulación!AA26,'Formato encuesta para tabulació'!$C$150:$C$152,'Formato encuesta para tabulació'!$A$150:$A$152)</f>
        <v>Si</v>
      </c>
      <c r="X25" s="27" t="str">
        <f>+LOOKUP(Tabulación!AB26,'Formato encuesta para tabulació'!$C$155:$C$161,'Formato encuesta para tabulació'!$A$155:$A$161)</f>
        <v>Falta de oportunidades en el lugar donde vivía</v>
      </c>
    </row>
    <row r="26" spans="1:24" ht="42" x14ac:dyDescent="0.3">
      <c r="A26" s="19">
        <v>25</v>
      </c>
      <c r="B26" s="27" t="str">
        <f>+LOOKUP(Tabulación!B27,'Formato encuesta para tabulació'!$C$3:$C$4,'Formato encuesta para tabulació'!$A$3:$A$4)</f>
        <v>Masculino</v>
      </c>
      <c r="C26" s="27" t="str">
        <f>+LOOKUP(Tabulación!C27,'Formato encuesta para tabulació'!$C$7:$C$10,'Formato encuesta para tabulació'!$A$7:$A$10)</f>
        <v>Mas de 40 años</v>
      </c>
      <c r="D26" s="27" t="str">
        <f>+LOOKUP(Tabulación!D27,'Formato encuesta para tabulació'!$C$13:$C$15,'Formato encuesta para tabulació'!$A$13:$A$15)</f>
        <v>Colombiano(a)</v>
      </c>
      <c r="E26" s="27" t="str">
        <f>+LOOKUP(Tabulación!E27,'Formato encuesta para tabulació'!$C$18:$C$22,'Formato encuesta para tabulació'!$A$18:$A$22)</f>
        <v xml:space="preserve">Primaria </v>
      </c>
      <c r="F26" s="27" t="str">
        <f>+LOOKUP(Tabulación!F27,'Formato encuesta para tabulació'!$C$25:$C$30,'Formato encuesta para tabulació'!$A$25:$A$30)</f>
        <v>Estrato 1  (Bajo-Bajo)</v>
      </c>
      <c r="G26" s="27" t="str">
        <f>+LOOKUP(Tabulación!G27,'Formato encuesta para tabulació'!$C$33:$C$37,'Formato encuesta para tabulació'!$A$33:$A$37)</f>
        <v>mas de 96 meses</v>
      </c>
      <c r="H26" s="27" t="str">
        <f>+LOOKUP(Tabulación!H27,'Formato encuesta para tabulació'!$C$40:$C$43,'Formato encuesta para tabulació'!$A$40:$A$43)</f>
        <v>Comercio al por menor en puestos de venta móviles</v>
      </c>
      <c r="I26" s="27" t="str">
        <f>+LOOKUP(Tabulación!I27,'Formato encuesta para tabulació'!$C$46:$C$47,'Formato encuesta para tabulació'!$A$46:$A$47)</f>
        <v xml:space="preserve">Permanente </v>
      </c>
      <c r="J26" s="27" t="str">
        <f>+LOOKUP(Tabulación!J27,'Formato encuesta para tabulació'!$C$50:$C$53,'Formato encuesta para tabulació'!$A$50:$A$53)</f>
        <v>2-3personas</v>
      </c>
      <c r="K26" s="27" t="str">
        <f>+LOOKUP(Tabulación!K27,'Formato encuesta para tabulació'!$C$56:$C$59,'Formato encuesta para tabulació'!$A$56:$A$59)</f>
        <v>De 10 a 20 mil</v>
      </c>
      <c r="L26" s="27" t="str">
        <f>+LOOKUP(Tabulación!M27,'Formato encuesta para tabulació'!$C$69:$C$72,'Formato encuesta para tabulació'!$A$69:$A$72)</f>
        <v>Distribuidores legalmente constituidos</v>
      </c>
      <c r="M26" s="27" t="str">
        <f>+LOOKUP(Tabulación!N27,'Formato encuesta para tabulació'!$C$75:$C$78,'Formato encuesta para tabulació'!$A$75:$A$78)</f>
        <v>No sabe / No responde</v>
      </c>
      <c r="N26" s="27" t="str">
        <f>+LOOKUP(Tabulación!P27,'Formato encuesta para tabulació'!$C$87:$C$89,'Formato encuesta para tabulació'!$A$87:$A$89)</f>
        <v>Ha aumentado</v>
      </c>
      <c r="O26" s="27" t="str">
        <f>+LOOKUP(Tabulación!Q27,'Formato encuesta para tabulació'!$C$92:$C$95,'Formato encuesta para tabulació'!$A$92:$A$95)</f>
        <v>Situación económica de las familias en la ciudad</v>
      </c>
      <c r="P26" s="27" t="str">
        <f>+LOOKUP(Tabulación!R27,'Formato encuesta para tabulació'!$C$98:$C$102,'Formato encuesta para tabulació'!$A$98:$A$102)</f>
        <v>Competencia desleal</v>
      </c>
      <c r="Q26" s="27" t="str">
        <f>+LOOKUP(Tabulación!S27,'Formato encuesta para tabulació'!$C$105:$C$108,'Formato encuesta para tabulació'!$A$105:$A$108)</f>
        <v>Le ha afectado</v>
      </c>
      <c r="R26" s="27" t="str">
        <f>+LOOKUP(Tabulación!T27,'Formato encuesta para tabulació'!$C$111:$C$113,'Formato encuesta para tabulació'!$A$111:$A$113)</f>
        <v>Subsidiada</v>
      </c>
      <c r="S26" s="27" t="str">
        <f>+LOOKUP(Tabulación!U27,'Formato encuesta para tabulació'!$C$116:$C$120,'Formato encuesta para tabulació'!$A$116:$A$120)</f>
        <v>Otros medios</v>
      </c>
      <c r="T26" s="27" t="str">
        <f>+LOOKUP(Tabulación!V27,'Formato encuesta para tabulació'!$C$123:$C$127,'Formato encuesta para tabulació'!$A$123:$A$127)</f>
        <v>Mala</v>
      </c>
      <c r="U26" s="27" t="str">
        <f>+LOOKUP(Tabulación!W27,'Formato encuesta para tabulació'!$C$130:$C$132,'Formato encuesta para tabulació'!$A$130:$A$132)</f>
        <v>Si</v>
      </c>
      <c r="V26" s="27" t="str">
        <f>+LOOKUP(Tabulación!X27,'Formato encuesta para tabulació'!$C$135:$C$136,'Formato encuesta para tabulació'!$A$135:$A$136)</f>
        <v>No</v>
      </c>
      <c r="W26" s="27" t="str">
        <f>+LOOKUP(Tabulación!AA27,'Formato encuesta para tabulació'!$C$150:$C$152,'Formato encuesta para tabulació'!$A$150:$A$152)</f>
        <v>Si</v>
      </c>
      <c r="X26" s="27" t="str">
        <f>+LOOKUP(Tabulación!AB27,'Formato encuesta para tabulació'!$C$155:$C$161,'Formato encuesta para tabulació'!$A$155:$A$161)</f>
        <v>Falta de oportunidades en el lugar donde vivía</v>
      </c>
    </row>
    <row r="27" spans="1:24" ht="42" x14ac:dyDescent="0.3">
      <c r="A27" s="19">
        <v>26</v>
      </c>
      <c r="B27" s="27" t="str">
        <f>+LOOKUP(Tabulación!B28,'Formato encuesta para tabulació'!$C$3:$C$4,'Formato encuesta para tabulació'!$A$3:$A$4)</f>
        <v>Masculino</v>
      </c>
      <c r="C27" s="27" t="str">
        <f>+LOOKUP(Tabulación!C28,'Formato encuesta para tabulació'!$C$7:$C$10,'Formato encuesta para tabulació'!$A$7:$A$10)</f>
        <v>Entre 18 y 25 años</v>
      </c>
      <c r="D27" s="27" t="str">
        <f>+LOOKUP(Tabulación!D28,'Formato encuesta para tabulació'!$C$13:$C$15,'Formato encuesta para tabulació'!$A$13:$A$15)</f>
        <v>Venezolano(a)</v>
      </c>
      <c r="E27" s="27" t="str">
        <f>+LOOKUP(Tabulación!E28,'Formato encuesta para tabulació'!$C$18:$C$22,'Formato encuesta para tabulació'!$A$18:$A$22)</f>
        <v>Secundaria</v>
      </c>
      <c r="F27" s="27" t="str">
        <f>+LOOKUP(Tabulación!F28,'Formato encuesta para tabulació'!$C$25:$C$30,'Formato encuesta para tabulació'!$A$25:$A$30)</f>
        <v>Estrato 2 (Bajo)</v>
      </c>
      <c r="G27" s="27" t="str">
        <f>+LOOKUP(Tabulación!G28,'Formato encuesta para tabulació'!$C$33:$C$37,'Formato encuesta para tabulació'!$A$33:$A$37)</f>
        <v>13-24 meses</v>
      </c>
      <c r="H27" s="27" t="str">
        <f>+LOOKUP(Tabulación!H28,'Formato encuesta para tabulació'!$C$40:$C$43,'Formato encuesta para tabulació'!$A$40:$A$43)</f>
        <v>Comercio al por menor en puestos de venta móviles</v>
      </c>
      <c r="I27" s="27" t="str">
        <f>+LOOKUP(Tabulación!I28,'Formato encuesta para tabulació'!$C$46:$C$47,'Formato encuesta para tabulació'!$A$46:$A$47)</f>
        <v xml:space="preserve">Permanente </v>
      </c>
      <c r="J27" s="27" t="str">
        <f>+LOOKUP(Tabulación!J28,'Formato encuesta para tabulació'!$C$50:$C$53,'Formato encuesta para tabulació'!$A$50:$A$53)</f>
        <v>4-5 personas</v>
      </c>
      <c r="K27" s="27" t="str">
        <f>+LOOKUP(Tabulación!K28,'Formato encuesta para tabulació'!$C$56:$C$59,'Formato encuesta para tabulació'!$A$56:$A$59)</f>
        <v>De 21 a 40 mil</v>
      </c>
      <c r="L27" s="27" t="str">
        <f>+LOOKUP(Tabulación!M28,'Formato encuesta para tabulació'!$C$69:$C$72,'Formato encuesta para tabulació'!$A$69:$A$72)</f>
        <v>Distribuidores legalmente constituidos</v>
      </c>
      <c r="M27" s="27" t="str">
        <f>+LOOKUP(Tabulación!N28,'Formato encuesta para tabulació'!$C$75:$C$78,'Formato encuesta para tabulació'!$A$75:$A$78)</f>
        <v xml:space="preserve">Nacional </v>
      </c>
      <c r="N27" s="27" t="str">
        <f>+LOOKUP(Tabulación!P28,'Formato encuesta para tabulació'!$C$87:$C$89,'Formato encuesta para tabulació'!$A$87:$A$89)</f>
        <v>Ha aumentado</v>
      </c>
      <c r="O27" s="27" t="str">
        <f>+LOOKUP(Tabulación!Q28,'Formato encuesta para tabulació'!$C$92:$C$95,'Formato encuesta para tabulació'!$A$92:$A$95)</f>
        <v>La llegada masiva de venezolanos a la ciudad</v>
      </c>
      <c r="P27" s="27" t="str">
        <f>+LOOKUP(Tabulación!R28,'Formato encuesta para tabulació'!$C$98:$C$102,'Formato encuesta para tabulació'!$A$98:$A$102)</f>
        <v>Más informalidad</v>
      </c>
      <c r="Q27" s="27" t="str">
        <f>+LOOKUP(Tabulación!S28,'Formato encuesta para tabulació'!$C$105:$C$108,'Formato encuesta para tabulació'!$A$105:$A$108)</f>
        <v>Les colabora</v>
      </c>
      <c r="R27" s="27" t="str">
        <f>+LOOKUP(Tabulación!T28,'Formato encuesta para tabulació'!$C$111:$C$113,'Formato encuesta para tabulació'!$A$111:$A$113)</f>
        <v xml:space="preserve">No posee </v>
      </c>
      <c r="S27" s="27" t="str">
        <f>+LOOKUP(Tabulación!U28,'Formato encuesta para tabulació'!$C$116:$C$120,'Formato encuesta para tabulació'!$A$116:$A$120)</f>
        <v>Prestamos particulares</v>
      </c>
      <c r="T27" s="27" t="str">
        <f>+LOOKUP(Tabulación!V28,'Formato encuesta para tabulació'!$C$123:$C$127,'Formato encuesta para tabulació'!$A$123:$A$127)</f>
        <v>Regular</v>
      </c>
      <c r="U27" s="27" t="str">
        <f>+LOOKUP(Tabulación!W28,'Formato encuesta para tabulació'!$C$130:$C$132,'Formato encuesta para tabulació'!$A$130:$A$132)</f>
        <v>No sabe/ No responde</v>
      </c>
      <c r="V27" s="27" t="str">
        <f>+LOOKUP(Tabulación!X28,'Formato encuesta para tabulació'!$C$135:$C$136,'Formato encuesta para tabulació'!$A$135:$A$136)</f>
        <v>No</v>
      </c>
      <c r="W27" s="27" t="str">
        <f>+LOOKUP(Tabulación!AA28,'Formato encuesta para tabulació'!$C$150:$C$152,'Formato encuesta para tabulació'!$A$150:$A$152)</f>
        <v>Si</v>
      </c>
      <c r="X27" s="27" t="str">
        <f>+LOOKUP(Tabulación!AB28,'Formato encuesta para tabulació'!$C$155:$C$161,'Formato encuesta para tabulació'!$A$155:$A$161)</f>
        <v>Inmigración</v>
      </c>
    </row>
    <row r="28" spans="1:24" ht="42" x14ac:dyDescent="0.3">
      <c r="A28" s="19">
        <v>27</v>
      </c>
      <c r="B28" s="27" t="str">
        <f>+LOOKUP(Tabulación!B29,'Formato encuesta para tabulació'!$C$3:$C$4,'Formato encuesta para tabulació'!$A$3:$A$4)</f>
        <v>Femenino</v>
      </c>
      <c r="C28" s="27" t="str">
        <f>+LOOKUP(Tabulación!C29,'Formato encuesta para tabulació'!$C$7:$C$10,'Formato encuesta para tabulació'!$A$7:$A$10)</f>
        <v>Entre 25 y 40 años</v>
      </c>
      <c r="D28" s="27" t="str">
        <f>+LOOKUP(Tabulación!D29,'Formato encuesta para tabulació'!$C$13:$C$15,'Formato encuesta para tabulació'!$A$13:$A$15)</f>
        <v>Venezolano(a)</v>
      </c>
      <c r="E28" s="27" t="str">
        <f>+LOOKUP(Tabulación!E29,'Formato encuesta para tabulació'!$C$18:$C$22,'Formato encuesta para tabulació'!$A$18:$A$22)</f>
        <v>Secundaria</v>
      </c>
      <c r="F28" s="27" t="str">
        <f>+LOOKUP(Tabulación!F29,'Formato encuesta para tabulació'!$C$25:$C$30,'Formato encuesta para tabulació'!$A$25:$A$30)</f>
        <v>Estrato 1  (Bajo-Bajo)</v>
      </c>
      <c r="G28" s="27" t="str">
        <f>+LOOKUP(Tabulación!G29,'Formato encuesta para tabulació'!$C$33:$C$37,'Formato encuesta para tabulació'!$A$33:$A$37)</f>
        <v>0-12 meses</v>
      </c>
      <c r="H28" s="27" t="str">
        <f>+LOOKUP(Tabulación!H29,'Formato encuesta para tabulació'!$C$40:$C$43,'Formato encuesta para tabulació'!$A$40:$A$43)</f>
        <v>Artes Plásticas y visuales</v>
      </c>
      <c r="I28" s="27" t="str">
        <f>+LOOKUP(Tabulación!I29,'Formato encuesta para tabulació'!$C$46:$C$47,'Formato encuesta para tabulació'!$A$46:$A$47)</f>
        <v>Variable</v>
      </c>
      <c r="J28" s="27" t="str">
        <f>+LOOKUP(Tabulación!J29,'Formato encuesta para tabulació'!$C$50:$C$53,'Formato encuesta para tabulació'!$A$50:$A$53)</f>
        <v>4-5 personas</v>
      </c>
      <c r="K28" s="27" t="str">
        <f>+LOOKUP(Tabulación!K29,'Formato encuesta para tabulació'!$C$56:$C$59,'Formato encuesta para tabulació'!$A$56:$A$59)</f>
        <v>De 10 a 20 mil</v>
      </c>
      <c r="L28" s="27" t="str">
        <f>+LOOKUP(Tabulación!M29,'Formato encuesta para tabulació'!$C$69:$C$72,'Formato encuesta para tabulació'!$A$69:$A$72)</f>
        <v>Los manufactura</v>
      </c>
      <c r="M28" s="27" t="str">
        <f>+LOOKUP(Tabulación!N29,'Formato encuesta para tabulació'!$C$75:$C$78,'Formato encuesta para tabulació'!$A$75:$A$78)</f>
        <v>Local</v>
      </c>
      <c r="N28" s="27" t="str">
        <f>+LOOKUP(Tabulación!P29,'Formato encuesta para tabulació'!$C$87:$C$89,'Formato encuesta para tabulació'!$A$87:$A$89)</f>
        <v>Ha aumentado</v>
      </c>
      <c r="O28" s="27" t="str">
        <f>+LOOKUP(Tabulación!Q29,'Formato encuesta para tabulació'!$C$92:$C$95,'Formato encuesta para tabulació'!$A$92:$A$95)</f>
        <v>Situación económica de las familias en la ciudad</v>
      </c>
      <c r="P28" s="27" t="str">
        <f>+LOOKUP(Tabulación!R29,'Formato encuesta para tabulació'!$C$98:$C$102,'Formato encuesta para tabulació'!$A$98:$A$102)</f>
        <v>Crecimiento económico</v>
      </c>
      <c r="Q28" s="27" t="str">
        <f>+LOOKUP(Tabulación!S29,'Formato encuesta para tabulació'!$C$105:$C$108,'Formato encuesta para tabulació'!$A$105:$A$108)</f>
        <v>Les colabora</v>
      </c>
      <c r="R28" s="27" t="str">
        <f>+LOOKUP(Tabulación!T29,'Formato encuesta para tabulació'!$C$111:$C$113,'Formato encuesta para tabulació'!$A$111:$A$113)</f>
        <v xml:space="preserve">No posee </v>
      </c>
      <c r="S28" s="27" t="str">
        <f>+LOOKUP(Tabulación!U29,'Formato encuesta para tabulació'!$C$116:$C$120,'Formato encuesta para tabulació'!$A$116:$A$120)</f>
        <v>Ahorros</v>
      </c>
      <c r="T28" s="27" t="str">
        <f>+LOOKUP(Tabulación!V29,'Formato encuesta para tabulació'!$C$123:$C$127,'Formato encuesta para tabulació'!$A$123:$A$127)</f>
        <v>Mala</v>
      </c>
      <c r="U28" s="27" t="str">
        <f>+LOOKUP(Tabulación!W29,'Formato encuesta para tabulació'!$C$130:$C$132,'Formato encuesta para tabulació'!$A$130:$A$132)</f>
        <v>No sabe/ No responde</v>
      </c>
      <c r="V28" s="27" t="str">
        <f>+LOOKUP(Tabulación!X29,'Formato encuesta para tabulació'!$C$135:$C$136,'Formato encuesta para tabulació'!$A$135:$A$136)</f>
        <v>No</v>
      </c>
      <c r="W28" s="27" t="str">
        <f>+LOOKUP(Tabulación!AA29,'Formato encuesta para tabulació'!$C$150:$C$152,'Formato encuesta para tabulació'!$A$150:$A$152)</f>
        <v>Si</v>
      </c>
      <c r="X28" s="27" t="str">
        <f>+LOOKUP(Tabulación!AB29,'Formato encuesta para tabulació'!$C$155:$C$161,'Formato encuesta para tabulació'!$A$155:$A$161)</f>
        <v>Inmigración</v>
      </c>
    </row>
    <row r="29" spans="1:24" ht="42" x14ac:dyDescent="0.3">
      <c r="A29" s="19">
        <v>28</v>
      </c>
      <c r="B29" s="27" t="str">
        <f>+LOOKUP(Tabulación!B30,'Formato encuesta para tabulació'!$C$3:$C$4,'Formato encuesta para tabulació'!$A$3:$A$4)</f>
        <v>Masculino</v>
      </c>
      <c r="C29" s="27" t="str">
        <f>+LOOKUP(Tabulación!C30,'Formato encuesta para tabulació'!$C$7:$C$10,'Formato encuesta para tabulació'!$A$7:$A$10)</f>
        <v>Entre 25 y 40 años</v>
      </c>
      <c r="D29" s="27" t="str">
        <f>+LOOKUP(Tabulación!D30,'Formato encuesta para tabulació'!$C$13:$C$15,'Formato encuesta para tabulació'!$A$13:$A$15)</f>
        <v>Venezolano(a)</v>
      </c>
      <c r="E29" s="27" t="str">
        <f>+LOOKUP(Tabulación!E30,'Formato encuesta para tabulació'!$C$18:$C$22,'Formato encuesta para tabulació'!$A$18:$A$22)</f>
        <v>Universitario</v>
      </c>
      <c r="F29" s="27" t="str">
        <f>+LOOKUP(Tabulación!F30,'Formato encuesta para tabulació'!$C$25:$C$30,'Formato encuesta para tabulació'!$A$25:$A$30)</f>
        <v>Estrato 3 (Medio-bajo)</v>
      </c>
      <c r="G29" s="27" t="str">
        <f>+LOOKUP(Tabulación!G30,'Formato encuesta para tabulació'!$C$33:$C$37,'Formato encuesta para tabulació'!$A$33:$A$37)</f>
        <v>0-12 meses</v>
      </c>
      <c r="H29" s="27" t="str">
        <f>+LOOKUP(Tabulación!H30,'Formato encuesta para tabulació'!$C$40:$C$43,'Formato encuesta para tabulació'!$A$40:$A$43)</f>
        <v>Comercio al por menor en puestos de venta móviles</v>
      </c>
      <c r="I29" s="27" t="str">
        <f>+LOOKUP(Tabulación!I30,'Formato encuesta para tabulació'!$C$46:$C$47,'Formato encuesta para tabulació'!$A$46:$A$47)</f>
        <v xml:space="preserve">Permanente </v>
      </c>
      <c r="J29" s="27" t="str">
        <f>+LOOKUP(Tabulación!J30,'Formato encuesta para tabulació'!$C$50:$C$53,'Formato encuesta para tabulació'!$A$50:$A$53)</f>
        <v>mas de 5 personas</v>
      </c>
      <c r="K29" s="27" t="str">
        <f>+LOOKUP(Tabulación!K30,'Formato encuesta para tabulació'!$C$56:$C$59,'Formato encuesta para tabulació'!$A$56:$A$59)</f>
        <v>De 10 a 20 mil</v>
      </c>
      <c r="L29" s="27" t="str">
        <f>+LOOKUP(Tabulación!M30,'Formato encuesta para tabulació'!$C$69:$C$72,'Formato encuesta para tabulació'!$A$69:$A$72)</f>
        <v>Distribuidores legalmente constituidos</v>
      </c>
      <c r="M29" s="27" t="str">
        <f>+LOOKUP(Tabulación!N30,'Formato encuesta para tabulació'!$C$75:$C$78,'Formato encuesta para tabulació'!$A$75:$A$78)</f>
        <v>Local</v>
      </c>
      <c r="N29" s="27" t="str">
        <f>+LOOKUP(Tabulación!P30,'Formato encuesta para tabulació'!$C$87:$C$89,'Formato encuesta para tabulació'!$A$87:$A$89)</f>
        <v>Ha aumentado</v>
      </c>
      <c r="O29" s="27" t="str">
        <f>+LOOKUP(Tabulación!Q30,'Formato encuesta para tabulació'!$C$92:$C$95,'Formato encuesta para tabulació'!$A$92:$A$95)</f>
        <v>La llegada masiva de venezolanos a la ciudad</v>
      </c>
      <c r="P29" s="27" t="str">
        <f>+LOOKUP(Tabulación!R30,'Formato encuesta para tabulació'!$C$98:$C$102,'Formato encuesta para tabulació'!$A$98:$A$102)</f>
        <v>Crecimiento económico</v>
      </c>
      <c r="Q29" s="27" t="str">
        <f>+LOOKUP(Tabulación!S30,'Formato encuesta para tabulació'!$C$105:$C$108,'Formato encuesta para tabulació'!$A$105:$A$108)</f>
        <v>Les colabora</v>
      </c>
      <c r="R29" s="27" t="str">
        <f>+LOOKUP(Tabulación!T30,'Formato encuesta para tabulació'!$C$111:$C$113,'Formato encuesta para tabulació'!$A$111:$A$113)</f>
        <v xml:space="preserve">No posee </v>
      </c>
      <c r="S29" s="27" t="str">
        <f>+LOOKUP(Tabulación!U30,'Formato encuesta para tabulació'!$C$116:$C$120,'Formato encuesta para tabulació'!$A$116:$A$120)</f>
        <v>Ganancias de la misma actividad comercial</v>
      </c>
      <c r="T29" s="27" t="str">
        <f>+LOOKUP(Tabulación!V30,'Formato encuesta para tabulació'!$C$123:$C$127,'Formato encuesta para tabulació'!$A$123:$A$127)</f>
        <v>Regular</v>
      </c>
      <c r="U29" s="27" t="str">
        <f>+LOOKUP(Tabulación!W30,'Formato encuesta para tabulació'!$C$130:$C$132,'Formato encuesta para tabulació'!$A$130:$A$132)</f>
        <v>Si</v>
      </c>
      <c r="V29" s="27" t="str">
        <f>+LOOKUP(Tabulación!X30,'Formato encuesta para tabulació'!$C$135:$C$136,'Formato encuesta para tabulació'!$A$135:$A$136)</f>
        <v>No</v>
      </c>
      <c r="W29" s="27" t="str">
        <f>+LOOKUP(Tabulación!AA30,'Formato encuesta para tabulació'!$C$150:$C$152,'Formato encuesta para tabulació'!$A$150:$A$152)</f>
        <v>Si</v>
      </c>
      <c r="X29" s="27" t="str">
        <f>+LOOKUP(Tabulación!AB30,'Formato encuesta para tabulació'!$C$155:$C$161,'Formato encuesta para tabulació'!$A$155:$A$161)</f>
        <v>Inmigración</v>
      </c>
    </row>
    <row r="30" spans="1:24" ht="42" x14ac:dyDescent="0.3">
      <c r="A30" s="19">
        <v>29</v>
      </c>
      <c r="B30" s="27" t="str">
        <f>+LOOKUP(Tabulación!B31,'Formato encuesta para tabulació'!$C$3:$C$4,'Formato encuesta para tabulació'!$A$3:$A$4)</f>
        <v>Femenino</v>
      </c>
      <c r="C30" s="27" t="str">
        <f>+LOOKUP(Tabulación!C31,'Formato encuesta para tabulació'!$C$7:$C$10,'Formato encuesta para tabulació'!$A$7:$A$10)</f>
        <v>Entre 25 y 40 años</v>
      </c>
      <c r="D30" s="27" t="str">
        <f>+LOOKUP(Tabulación!D31,'Formato encuesta para tabulació'!$C$13:$C$15,'Formato encuesta para tabulació'!$A$13:$A$15)</f>
        <v>Colombiano(a)</v>
      </c>
      <c r="E30" s="27" t="str">
        <f>+LOOKUP(Tabulación!E31,'Formato encuesta para tabulació'!$C$18:$C$22,'Formato encuesta para tabulació'!$A$18:$A$22)</f>
        <v xml:space="preserve">Primaria </v>
      </c>
      <c r="F30" s="27" t="str">
        <f>+LOOKUP(Tabulación!F31,'Formato encuesta para tabulació'!$C$25:$C$30,'Formato encuesta para tabulació'!$A$25:$A$30)</f>
        <v>Estrato 1  (Bajo-Bajo)</v>
      </c>
      <c r="G30" s="27" t="str">
        <f>+LOOKUP(Tabulación!G31,'Formato encuesta para tabulació'!$C$33:$C$37,'Formato encuesta para tabulació'!$A$33:$A$37)</f>
        <v>mas de 96 meses</v>
      </c>
      <c r="H30" s="27" t="str">
        <f>+LOOKUP(Tabulación!H31,'Formato encuesta para tabulació'!$C$40:$C$43,'Formato encuesta para tabulació'!$A$40:$A$43)</f>
        <v>Comercio al por menor en puestos de venta móviles</v>
      </c>
      <c r="I30" s="27" t="str">
        <f>+LOOKUP(Tabulación!I31,'Formato encuesta para tabulació'!$C$46:$C$47,'Formato encuesta para tabulació'!$A$46:$A$47)</f>
        <v xml:space="preserve">Permanente </v>
      </c>
      <c r="J30" s="27" t="str">
        <f>+LOOKUP(Tabulación!J31,'Formato encuesta para tabulació'!$C$50:$C$53,'Formato encuesta para tabulació'!$A$50:$A$53)</f>
        <v>2-3personas</v>
      </c>
      <c r="K30" s="27" t="str">
        <f>+LOOKUP(Tabulación!K31,'Formato encuesta para tabulació'!$C$56:$C$59,'Formato encuesta para tabulació'!$A$56:$A$59)</f>
        <v>De 10 a 20 mil</v>
      </c>
      <c r="L30" s="27" t="str">
        <f>+LOOKUP(Tabulación!M31,'Formato encuesta para tabulació'!$C$69:$C$72,'Formato encuesta para tabulació'!$A$69:$A$72)</f>
        <v>Distribuidores legalmente constituidos</v>
      </c>
      <c r="M30" s="27" t="str">
        <f>+LOOKUP(Tabulación!N31,'Formato encuesta para tabulació'!$C$75:$C$78,'Formato encuesta para tabulació'!$A$75:$A$78)</f>
        <v xml:space="preserve">Nacional </v>
      </c>
      <c r="N30" s="27" t="str">
        <f>+LOOKUP(Tabulación!P31,'Formato encuesta para tabulació'!$C$87:$C$89,'Formato encuesta para tabulació'!$A$87:$A$89)</f>
        <v>Ha aumentado</v>
      </c>
      <c r="O30" s="27" t="str">
        <f>+LOOKUP(Tabulación!Q31,'Formato encuesta para tabulació'!$C$92:$C$95,'Formato encuesta para tabulació'!$A$92:$A$95)</f>
        <v>La llegada masiva de venezolanos a la ciudad</v>
      </c>
      <c r="P30" s="27" t="str">
        <f>+LOOKUP(Tabulación!R31,'Formato encuesta para tabulació'!$C$98:$C$102,'Formato encuesta para tabulació'!$A$98:$A$102)</f>
        <v>Caos en el espacio público</v>
      </c>
      <c r="Q30" s="27" t="str">
        <f>+LOOKUP(Tabulación!S31,'Formato encuesta para tabulació'!$C$105:$C$108,'Formato encuesta para tabulació'!$A$105:$A$108)</f>
        <v>Le ha afectado</v>
      </c>
      <c r="R30" s="27" t="str">
        <f>+LOOKUP(Tabulación!T31,'Formato encuesta para tabulació'!$C$111:$C$113,'Formato encuesta para tabulació'!$A$111:$A$113)</f>
        <v>Subsidiada</v>
      </c>
      <c r="S30" s="27" t="str">
        <f>+LOOKUP(Tabulación!U31,'Formato encuesta para tabulació'!$C$116:$C$120,'Formato encuesta para tabulació'!$A$116:$A$120)</f>
        <v>Ganancias de la misma actividad comercial</v>
      </c>
      <c r="T30" s="27" t="str">
        <f>+LOOKUP(Tabulación!V31,'Formato encuesta para tabulació'!$C$123:$C$127,'Formato encuesta para tabulació'!$A$123:$A$127)</f>
        <v>Regular</v>
      </c>
      <c r="U30" s="27" t="str">
        <f>+LOOKUP(Tabulación!W31,'Formato encuesta para tabulació'!$C$130:$C$132,'Formato encuesta para tabulació'!$A$130:$A$132)</f>
        <v>No sabe/ No responde</v>
      </c>
      <c r="V30" s="27" t="str">
        <f>+LOOKUP(Tabulación!X31,'Formato encuesta para tabulació'!$C$135:$C$136,'Formato encuesta para tabulació'!$A$135:$A$136)</f>
        <v>No</v>
      </c>
      <c r="W30" s="27" t="str">
        <f>+LOOKUP(Tabulación!AA31,'Formato encuesta para tabulació'!$C$150:$C$152,'Formato encuesta para tabulació'!$A$150:$A$152)</f>
        <v>No</v>
      </c>
      <c r="X30" s="27" t="str">
        <f>+LOOKUP(Tabulación!AB31,'Formato encuesta para tabulació'!$C$155:$C$161,'Formato encuesta para tabulació'!$A$155:$A$161)</f>
        <v>Futuro para sus hijos</v>
      </c>
    </row>
    <row r="31" spans="1:24" ht="42" x14ac:dyDescent="0.3">
      <c r="A31" s="19">
        <v>30</v>
      </c>
      <c r="B31" s="27" t="str">
        <f>+LOOKUP(Tabulación!B32,'Formato encuesta para tabulació'!$C$3:$C$4,'Formato encuesta para tabulació'!$A$3:$A$4)</f>
        <v>Femenino</v>
      </c>
      <c r="C31" s="27" t="str">
        <f>+LOOKUP(Tabulación!C32,'Formato encuesta para tabulació'!$C$7:$C$10,'Formato encuesta para tabulació'!$A$7:$A$10)</f>
        <v>Entre 18 y 25 años</v>
      </c>
      <c r="D31" s="27" t="str">
        <f>+LOOKUP(Tabulación!D32,'Formato encuesta para tabulació'!$C$13:$C$15,'Formato encuesta para tabulació'!$A$13:$A$15)</f>
        <v>Colombiano(a)</v>
      </c>
      <c r="E31" s="27" t="str">
        <f>+LOOKUP(Tabulación!E32,'Formato encuesta para tabulació'!$C$18:$C$22,'Formato encuesta para tabulació'!$A$18:$A$22)</f>
        <v>Secundaria</v>
      </c>
      <c r="F31" s="27" t="str">
        <f>+LOOKUP(Tabulación!F32,'Formato encuesta para tabulació'!$C$25:$C$30,'Formato encuesta para tabulació'!$A$25:$A$30)</f>
        <v>Estrato 3 (Medio-bajo)</v>
      </c>
      <c r="G31" s="27" t="str">
        <f>+LOOKUP(Tabulación!G32,'Formato encuesta para tabulació'!$C$33:$C$37,'Formato encuesta para tabulació'!$A$33:$A$37)</f>
        <v>mas de 96 meses</v>
      </c>
      <c r="H31" s="27" t="str">
        <f>+LOOKUP(Tabulación!H32,'Formato encuesta para tabulació'!$C$40:$C$43,'Formato encuesta para tabulació'!$A$40:$A$43)</f>
        <v>Comercio al por menor en puestos de venta móviles</v>
      </c>
      <c r="I31" s="27" t="str">
        <f>+LOOKUP(Tabulación!I32,'Formato encuesta para tabulació'!$C$46:$C$47,'Formato encuesta para tabulació'!$A$46:$A$47)</f>
        <v xml:space="preserve">Permanente </v>
      </c>
      <c r="J31" s="27" t="str">
        <f>+LOOKUP(Tabulación!J32,'Formato encuesta para tabulació'!$C$50:$C$53,'Formato encuesta para tabulació'!$A$50:$A$53)</f>
        <v>0-1 personas</v>
      </c>
      <c r="K31" s="27" t="str">
        <f>+LOOKUP(Tabulación!K32,'Formato encuesta para tabulació'!$C$56:$C$59,'Formato encuesta para tabulació'!$A$56:$A$59)</f>
        <v>De 21 a 40 mil</v>
      </c>
      <c r="L31" s="27" t="str">
        <f>+LOOKUP(Tabulación!M32,'Formato encuesta para tabulació'!$C$69:$C$72,'Formato encuesta para tabulació'!$A$69:$A$72)</f>
        <v>Los manufactura</v>
      </c>
      <c r="M31" s="27" t="str">
        <f>+LOOKUP(Tabulación!N32,'Formato encuesta para tabulació'!$C$75:$C$78,'Formato encuesta para tabulació'!$A$75:$A$78)</f>
        <v xml:space="preserve">Nacional </v>
      </c>
      <c r="N31" s="27" t="str">
        <f>+LOOKUP(Tabulación!P32,'Formato encuesta para tabulació'!$C$87:$C$89,'Formato encuesta para tabulació'!$A$87:$A$89)</f>
        <v>Ha aumentado</v>
      </c>
      <c r="O31" s="27" t="str">
        <f>+LOOKUP(Tabulación!Q32,'Formato encuesta para tabulació'!$C$92:$C$95,'Formato encuesta para tabulació'!$A$92:$A$95)</f>
        <v>La llegada masiva de venezolanos a la ciudad</v>
      </c>
      <c r="P31" s="27" t="str">
        <f>+LOOKUP(Tabulación!R32,'Formato encuesta para tabulació'!$C$98:$C$102,'Formato encuesta para tabulació'!$A$98:$A$102)</f>
        <v>Crecimiento económico</v>
      </c>
      <c r="Q31" s="27" t="str">
        <f>+LOOKUP(Tabulación!S32,'Formato encuesta para tabulació'!$C$105:$C$108,'Formato encuesta para tabulació'!$A$105:$A$108)</f>
        <v>Les colabora</v>
      </c>
      <c r="R31" s="27" t="str">
        <f>+LOOKUP(Tabulación!T32,'Formato encuesta para tabulació'!$C$111:$C$113,'Formato encuesta para tabulació'!$A$111:$A$113)</f>
        <v>Subsidiada</v>
      </c>
      <c r="S31" s="27" t="str">
        <f>+LOOKUP(Tabulación!U32,'Formato encuesta para tabulació'!$C$116:$C$120,'Formato encuesta para tabulació'!$A$116:$A$120)</f>
        <v>Prestamos particulares</v>
      </c>
      <c r="T31" s="27" t="str">
        <f>+LOOKUP(Tabulación!V32,'Formato encuesta para tabulació'!$C$123:$C$127,'Formato encuesta para tabulació'!$A$123:$A$127)</f>
        <v>Regular</v>
      </c>
      <c r="U31" s="27" t="str">
        <f>+LOOKUP(Tabulación!W32,'Formato encuesta para tabulació'!$C$130:$C$132,'Formato encuesta para tabulació'!$A$130:$A$132)</f>
        <v>Si</v>
      </c>
      <c r="V31" s="27" t="str">
        <f>+LOOKUP(Tabulación!X32,'Formato encuesta para tabulació'!$C$135:$C$136,'Formato encuesta para tabulació'!$A$135:$A$136)</f>
        <v>No</v>
      </c>
      <c r="W31" s="27" t="str">
        <f>+LOOKUP(Tabulación!AA32,'Formato encuesta para tabulació'!$C$150:$C$152,'Formato encuesta para tabulació'!$A$150:$A$152)</f>
        <v>No</v>
      </c>
      <c r="X31" s="27" t="str">
        <f>+LOOKUP(Tabulación!AB32,'Formato encuesta para tabulació'!$C$155:$C$161,'Formato encuesta para tabulació'!$A$155:$A$161)</f>
        <v>Futuro para sus hijos</v>
      </c>
    </row>
    <row r="32" spans="1:24" ht="42" x14ac:dyDescent="0.3">
      <c r="A32" s="19">
        <v>31</v>
      </c>
      <c r="B32" s="27" t="str">
        <f>+LOOKUP(Tabulación!B33,'Formato encuesta para tabulació'!$C$3:$C$4,'Formato encuesta para tabulació'!$A$3:$A$4)</f>
        <v>Femenino</v>
      </c>
      <c r="C32" s="27" t="str">
        <f>+LOOKUP(Tabulación!C33,'Formato encuesta para tabulació'!$C$7:$C$10,'Formato encuesta para tabulació'!$A$7:$A$10)</f>
        <v>Mas de 40 años</v>
      </c>
      <c r="D32" s="27" t="str">
        <f>+LOOKUP(Tabulación!D33,'Formato encuesta para tabulació'!$C$13:$C$15,'Formato encuesta para tabulació'!$A$13:$A$15)</f>
        <v>Colombiano(a)</v>
      </c>
      <c r="E32" s="27" t="str">
        <f>+LOOKUP(Tabulación!E33,'Formato encuesta para tabulació'!$C$18:$C$22,'Formato encuesta para tabulació'!$A$18:$A$22)</f>
        <v>Secundaria</v>
      </c>
      <c r="F32" s="27" t="str">
        <f>+LOOKUP(Tabulación!F33,'Formato encuesta para tabulació'!$C$25:$C$30,'Formato encuesta para tabulació'!$A$25:$A$30)</f>
        <v>Estrato 2 (Bajo)</v>
      </c>
      <c r="G32" s="27" t="str">
        <f>+LOOKUP(Tabulación!G33,'Formato encuesta para tabulació'!$C$33:$C$37,'Formato encuesta para tabulació'!$A$33:$A$37)</f>
        <v>mas de 96 meses</v>
      </c>
      <c r="H32" s="27" t="str">
        <f>+LOOKUP(Tabulación!H33,'Formato encuesta para tabulació'!$C$40:$C$43,'Formato encuesta para tabulació'!$A$40:$A$43)</f>
        <v>Comercio al por menor en puestos de venta móviles</v>
      </c>
      <c r="I32" s="27" t="str">
        <f>+LOOKUP(Tabulación!I33,'Formato encuesta para tabulació'!$C$46:$C$47,'Formato encuesta para tabulació'!$A$46:$A$47)</f>
        <v xml:space="preserve">Permanente </v>
      </c>
      <c r="J32" s="27" t="str">
        <f>+LOOKUP(Tabulación!J33,'Formato encuesta para tabulació'!$C$50:$C$53,'Formato encuesta para tabulació'!$A$50:$A$53)</f>
        <v>4-5 personas</v>
      </c>
      <c r="K32" s="27" t="str">
        <f>+LOOKUP(Tabulación!K33,'Formato encuesta para tabulació'!$C$56:$C$59,'Formato encuesta para tabulació'!$A$56:$A$59)</f>
        <v>De 10 a 20 mil</v>
      </c>
      <c r="L32" s="27" t="str">
        <f>+LOOKUP(Tabulación!M33,'Formato encuesta para tabulació'!$C$69:$C$72,'Formato encuesta para tabulació'!$A$69:$A$72)</f>
        <v>Distribuidores legalmente constituidos</v>
      </c>
      <c r="M32" s="27" t="str">
        <f>+LOOKUP(Tabulación!N33,'Formato encuesta para tabulació'!$C$75:$C$78,'Formato encuesta para tabulació'!$A$75:$A$78)</f>
        <v xml:space="preserve">Nacional </v>
      </c>
      <c r="N32" s="27" t="str">
        <f>+LOOKUP(Tabulación!P33,'Formato encuesta para tabulació'!$C$87:$C$89,'Formato encuesta para tabulació'!$A$87:$A$89)</f>
        <v>Ha aumentado</v>
      </c>
      <c r="O32" s="27" t="str">
        <f>+LOOKUP(Tabulación!Q33,'Formato encuesta para tabulació'!$C$92:$C$95,'Formato encuesta para tabulació'!$A$92:$A$95)</f>
        <v>La llegada masiva de venezolanos a la ciudad</v>
      </c>
      <c r="P32" s="27" t="str">
        <f>+LOOKUP(Tabulación!R33,'Formato encuesta para tabulació'!$C$98:$C$102,'Formato encuesta para tabulació'!$A$98:$A$102)</f>
        <v>Caos en el espacio público</v>
      </c>
      <c r="Q32" s="27" t="str">
        <f>+LOOKUP(Tabulación!S33,'Formato encuesta para tabulació'!$C$105:$C$108,'Formato encuesta para tabulació'!$A$105:$A$108)</f>
        <v>Le ha afectado</v>
      </c>
      <c r="R32" s="27" t="str">
        <f>+LOOKUP(Tabulación!T33,'Formato encuesta para tabulació'!$C$111:$C$113,'Formato encuesta para tabulació'!$A$111:$A$113)</f>
        <v>Subsidiada</v>
      </c>
      <c r="S32" s="27" t="str">
        <f>+LOOKUP(Tabulación!U33,'Formato encuesta para tabulació'!$C$116:$C$120,'Formato encuesta para tabulació'!$A$116:$A$120)</f>
        <v>Prestamos particulares</v>
      </c>
      <c r="T32" s="27" t="str">
        <f>+LOOKUP(Tabulación!V33,'Formato encuesta para tabulació'!$C$123:$C$127,'Formato encuesta para tabulació'!$A$123:$A$127)</f>
        <v>Muy mala</v>
      </c>
      <c r="U32" s="27" t="str">
        <f>+LOOKUP(Tabulación!W33,'Formato encuesta para tabulació'!$C$130:$C$132,'Formato encuesta para tabulació'!$A$130:$A$132)</f>
        <v xml:space="preserve">No </v>
      </c>
      <c r="V32" s="27" t="str">
        <f>+LOOKUP(Tabulación!X33,'Formato encuesta para tabulació'!$C$135:$C$136,'Formato encuesta para tabulació'!$A$135:$A$136)</f>
        <v>No</v>
      </c>
      <c r="W32" s="27" t="str">
        <f>+LOOKUP(Tabulación!AA33,'Formato encuesta para tabulació'!$C$150:$C$152,'Formato encuesta para tabulació'!$A$150:$A$152)</f>
        <v>No</v>
      </c>
      <c r="X32" s="27" t="str">
        <f>+LOOKUP(Tabulación!AB33,'Formato encuesta para tabulació'!$C$155:$C$161,'Formato encuesta para tabulació'!$A$155:$A$161)</f>
        <v>Futuro para sus hijos</v>
      </c>
    </row>
    <row r="33" spans="1:24" ht="42" x14ac:dyDescent="0.3">
      <c r="A33" s="19">
        <v>32</v>
      </c>
      <c r="B33" s="27" t="str">
        <f>+LOOKUP(Tabulación!B34,'Formato encuesta para tabulació'!$C$3:$C$4,'Formato encuesta para tabulació'!$A$3:$A$4)</f>
        <v>Femenino</v>
      </c>
      <c r="C33" s="27" t="str">
        <f>+LOOKUP(Tabulación!C34,'Formato encuesta para tabulació'!$C$7:$C$10,'Formato encuesta para tabulació'!$A$7:$A$10)</f>
        <v>Entre 25 y 40 años</v>
      </c>
      <c r="D33" s="27" t="str">
        <f>+LOOKUP(Tabulación!D34,'Formato encuesta para tabulació'!$C$13:$C$15,'Formato encuesta para tabulació'!$A$13:$A$15)</f>
        <v>Colombiano(a)</v>
      </c>
      <c r="E33" s="27" t="str">
        <f>+LOOKUP(Tabulación!E34,'Formato encuesta para tabulació'!$C$18:$C$22,'Formato encuesta para tabulació'!$A$18:$A$22)</f>
        <v xml:space="preserve">Primaria </v>
      </c>
      <c r="F33" s="27" t="str">
        <f>+LOOKUP(Tabulación!F34,'Formato encuesta para tabulació'!$C$25:$C$30,'Formato encuesta para tabulació'!$A$25:$A$30)</f>
        <v>Estrato 1  (Bajo-Bajo)</v>
      </c>
      <c r="G33" s="27" t="str">
        <f>+LOOKUP(Tabulación!G34,'Formato encuesta para tabulació'!$C$33:$C$37,'Formato encuesta para tabulació'!$A$33:$A$37)</f>
        <v>mas de 96 meses</v>
      </c>
      <c r="H33" s="27" t="str">
        <f>+LOOKUP(Tabulación!H34,'Formato encuesta para tabulació'!$C$40:$C$43,'Formato encuesta para tabulació'!$A$40:$A$43)</f>
        <v>Comercio al por menor en puestos de venta móviles</v>
      </c>
      <c r="I33" s="27" t="str">
        <f>+LOOKUP(Tabulación!I34,'Formato encuesta para tabulació'!$C$46:$C$47,'Formato encuesta para tabulació'!$A$46:$A$47)</f>
        <v>Variable</v>
      </c>
      <c r="J33" s="27" t="str">
        <f>+LOOKUP(Tabulación!J34,'Formato encuesta para tabulació'!$C$50:$C$53,'Formato encuesta para tabulació'!$A$50:$A$53)</f>
        <v>2-3personas</v>
      </c>
      <c r="K33" s="27" t="str">
        <f>+LOOKUP(Tabulación!K34,'Formato encuesta para tabulació'!$C$56:$C$59,'Formato encuesta para tabulació'!$A$56:$A$59)</f>
        <v>De 10 a 20 mil</v>
      </c>
      <c r="L33" s="27" t="str">
        <f>+LOOKUP(Tabulación!M34,'Formato encuesta para tabulació'!$C$69:$C$72,'Formato encuesta para tabulació'!$A$69:$A$72)</f>
        <v>Distribuidores legalmente constituidos</v>
      </c>
      <c r="M33" s="27" t="str">
        <f>+LOOKUP(Tabulación!N34,'Formato encuesta para tabulació'!$C$75:$C$78,'Formato encuesta para tabulació'!$A$75:$A$78)</f>
        <v>Local</v>
      </c>
      <c r="N33" s="27" t="str">
        <f>+LOOKUP(Tabulación!P34,'Formato encuesta para tabulació'!$C$87:$C$89,'Formato encuesta para tabulació'!$A$87:$A$89)</f>
        <v>Ha aumentado</v>
      </c>
      <c r="O33" s="27" t="str">
        <f>+LOOKUP(Tabulación!Q34,'Formato encuesta para tabulació'!$C$92:$C$95,'Formato encuesta para tabulació'!$A$92:$A$95)</f>
        <v>La llegada masiva de venezolanos a la ciudad</v>
      </c>
      <c r="P33" s="27" t="str">
        <f>+LOOKUP(Tabulación!R34,'Formato encuesta para tabulació'!$C$98:$C$102,'Formato encuesta para tabulació'!$A$98:$A$102)</f>
        <v>Más informalidad</v>
      </c>
      <c r="Q33" s="27" t="str">
        <f>+LOOKUP(Tabulación!S34,'Formato encuesta para tabulació'!$C$105:$C$108,'Formato encuesta para tabulació'!$A$105:$A$108)</f>
        <v>Le ha afectado</v>
      </c>
      <c r="R33" s="27" t="str">
        <f>+LOOKUP(Tabulación!T34,'Formato encuesta para tabulació'!$C$111:$C$113,'Formato encuesta para tabulació'!$A$111:$A$113)</f>
        <v>Subsidiada</v>
      </c>
      <c r="S33" s="27" t="str">
        <f>+LOOKUP(Tabulación!U34,'Formato encuesta para tabulació'!$C$116:$C$120,'Formato encuesta para tabulació'!$A$116:$A$120)</f>
        <v>Otros medios</v>
      </c>
      <c r="T33" s="27" t="str">
        <f>+LOOKUP(Tabulación!V34,'Formato encuesta para tabulació'!$C$123:$C$127,'Formato encuesta para tabulació'!$A$123:$A$127)</f>
        <v>Muy mala</v>
      </c>
      <c r="U33" s="27" t="str">
        <f>+LOOKUP(Tabulación!W34,'Formato encuesta para tabulació'!$C$130:$C$132,'Formato encuesta para tabulació'!$A$130:$A$132)</f>
        <v>No sabe/ No responde</v>
      </c>
      <c r="V33" s="27" t="str">
        <f>+LOOKUP(Tabulación!X34,'Formato encuesta para tabulació'!$C$135:$C$136,'Formato encuesta para tabulació'!$A$135:$A$136)</f>
        <v>No</v>
      </c>
      <c r="W33" s="27" t="str">
        <f>+LOOKUP(Tabulación!AA34,'Formato encuesta para tabulació'!$C$150:$C$152,'Formato encuesta para tabulació'!$A$150:$A$152)</f>
        <v>Si</v>
      </c>
      <c r="X33" s="27" t="str">
        <f>+LOOKUP(Tabulación!AB34,'Formato encuesta para tabulació'!$C$155:$C$161,'Formato encuesta para tabulació'!$A$155:$A$161)</f>
        <v>Futuro para sus hijos</v>
      </c>
    </row>
    <row r="34" spans="1:24" ht="42" x14ac:dyDescent="0.3">
      <c r="A34" s="19">
        <v>33</v>
      </c>
      <c r="B34" s="27" t="str">
        <f>+LOOKUP(Tabulación!B35,'Formato encuesta para tabulació'!$C$3:$C$4,'Formato encuesta para tabulació'!$A$3:$A$4)</f>
        <v>Femenino</v>
      </c>
      <c r="C34" s="27" t="str">
        <f>+LOOKUP(Tabulación!C35,'Formato encuesta para tabulació'!$C$7:$C$10,'Formato encuesta para tabulació'!$A$7:$A$10)</f>
        <v>Mas de 40 años</v>
      </c>
      <c r="D34" s="27" t="str">
        <f>+LOOKUP(Tabulación!D35,'Formato encuesta para tabulació'!$C$13:$C$15,'Formato encuesta para tabulació'!$A$13:$A$15)</f>
        <v>Colombiano(a)</v>
      </c>
      <c r="E34" s="27" t="str">
        <f>+LOOKUP(Tabulación!E35,'Formato encuesta para tabulació'!$C$18:$C$22,'Formato encuesta para tabulació'!$A$18:$A$22)</f>
        <v xml:space="preserve">Primaria </v>
      </c>
      <c r="F34" s="27" t="str">
        <f>+LOOKUP(Tabulación!F35,'Formato encuesta para tabulació'!$C$25:$C$30,'Formato encuesta para tabulació'!$A$25:$A$30)</f>
        <v>Estrato 1  (Bajo-Bajo)</v>
      </c>
      <c r="G34" s="27" t="str">
        <f>+LOOKUP(Tabulación!G35,'Formato encuesta para tabulació'!$C$33:$C$37,'Formato encuesta para tabulació'!$A$33:$A$37)</f>
        <v>mas de 96 meses</v>
      </c>
      <c r="H34" s="27" t="str">
        <f>+LOOKUP(Tabulación!H35,'Formato encuesta para tabulació'!$C$40:$C$43,'Formato encuesta para tabulació'!$A$40:$A$43)</f>
        <v>Comercio al por menor en puestos de venta móviles</v>
      </c>
      <c r="I34" s="27" t="str">
        <f>+LOOKUP(Tabulación!I35,'Formato encuesta para tabulació'!$C$46:$C$47,'Formato encuesta para tabulació'!$A$46:$A$47)</f>
        <v xml:space="preserve">Permanente </v>
      </c>
      <c r="J34" s="27" t="str">
        <f>+LOOKUP(Tabulación!J35,'Formato encuesta para tabulació'!$C$50:$C$53,'Formato encuesta para tabulació'!$A$50:$A$53)</f>
        <v>2-3personas</v>
      </c>
      <c r="K34" s="27" t="str">
        <f>+LOOKUP(Tabulación!K35,'Formato encuesta para tabulació'!$C$56:$C$59,'Formato encuesta para tabulació'!$A$56:$A$59)</f>
        <v>De 21 a 40 mil</v>
      </c>
      <c r="L34" s="27" t="str">
        <f>+LOOKUP(Tabulación!M35,'Formato encuesta para tabulació'!$C$69:$C$72,'Formato encuesta para tabulació'!$A$69:$A$72)</f>
        <v>Distribuidores legalmente constituidos</v>
      </c>
      <c r="M34" s="27" t="str">
        <f>+LOOKUP(Tabulación!N35,'Formato encuesta para tabulació'!$C$75:$C$78,'Formato encuesta para tabulació'!$A$75:$A$78)</f>
        <v xml:space="preserve">Nacional </v>
      </c>
      <c r="N34" s="27" t="str">
        <f>+LOOKUP(Tabulación!P35,'Formato encuesta para tabulació'!$C$87:$C$89,'Formato encuesta para tabulació'!$A$87:$A$89)</f>
        <v>Ha aumentado</v>
      </c>
      <c r="O34" s="27" t="str">
        <f>+LOOKUP(Tabulación!Q35,'Formato encuesta para tabulació'!$C$92:$C$95,'Formato encuesta para tabulació'!$A$92:$A$95)</f>
        <v>La llegada masiva de venezolanos a la ciudad</v>
      </c>
      <c r="P34" s="27" t="str">
        <f>+LOOKUP(Tabulación!R35,'Formato encuesta para tabulació'!$C$98:$C$102,'Formato encuesta para tabulació'!$A$98:$A$102)</f>
        <v>Competencia desleal</v>
      </c>
      <c r="Q34" s="27" t="str">
        <f>+LOOKUP(Tabulación!S35,'Formato encuesta para tabulació'!$C$105:$C$108,'Formato encuesta para tabulació'!$A$105:$A$108)</f>
        <v>Les colabora</v>
      </c>
      <c r="R34" s="27" t="str">
        <f>+LOOKUP(Tabulación!T35,'Formato encuesta para tabulació'!$C$111:$C$113,'Formato encuesta para tabulació'!$A$111:$A$113)</f>
        <v>Subsidiada</v>
      </c>
      <c r="S34" s="27" t="str">
        <f>+LOOKUP(Tabulación!U35,'Formato encuesta para tabulació'!$C$116:$C$120,'Formato encuesta para tabulació'!$A$116:$A$120)</f>
        <v>Ganancias de la misma actividad comercial</v>
      </c>
      <c r="T34" s="27" t="str">
        <f>+LOOKUP(Tabulación!V35,'Formato encuesta para tabulació'!$C$123:$C$127,'Formato encuesta para tabulació'!$A$123:$A$127)</f>
        <v>Mala</v>
      </c>
      <c r="U34" s="27" t="str">
        <f>+LOOKUP(Tabulación!W35,'Formato encuesta para tabulació'!$C$130:$C$132,'Formato encuesta para tabulació'!$A$130:$A$132)</f>
        <v>Si</v>
      </c>
      <c r="V34" s="27" t="str">
        <f>+LOOKUP(Tabulación!X35,'Formato encuesta para tabulació'!$C$135:$C$136,'Formato encuesta para tabulació'!$A$135:$A$136)</f>
        <v>No</v>
      </c>
      <c r="W34" s="27" t="str">
        <f>+LOOKUP(Tabulación!AA35,'Formato encuesta para tabulació'!$C$150:$C$152,'Formato encuesta para tabulació'!$A$150:$A$152)</f>
        <v>Si</v>
      </c>
      <c r="X34" s="27" t="str">
        <f>+LOOKUP(Tabulación!AB35,'Formato encuesta para tabulació'!$C$155:$C$161,'Formato encuesta para tabulació'!$A$155:$A$161)</f>
        <v>Futuro para sus hijos</v>
      </c>
    </row>
    <row r="35" spans="1:24" ht="52.2" x14ac:dyDescent="0.3">
      <c r="A35" s="19">
        <v>34</v>
      </c>
      <c r="B35" s="27" t="str">
        <f>+LOOKUP(Tabulación!B36,'Formato encuesta para tabulació'!$C$3:$C$4,'Formato encuesta para tabulació'!$A$3:$A$4)</f>
        <v>Femenino</v>
      </c>
      <c r="C35" s="27" t="str">
        <f>+LOOKUP(Tabulación!C36,'Formato encuesta para tabulació'!$C$7:$C$10,'Formato encuesta para tabulació'!$A$7:$A$10)</f>
        <v>Mas de 40 años</v>
      </c>
      <c r="D35" s="27" t="str">
        <f>+LOOKUP(Tabulación!D36,'Formato encuesta para tabulació'!$C$13:$C$15,'Formato encuesta para tabulació'!$A$13:$A$15)</f>
        <v>Colombiano(a)</v>
      </c>
      <c r="E35" s="27" t="str">
        <f>+LOOKUP(Tabulación!E36,'Formato encuesta para tabulació'!$C$18:$C$22,'Formato encuesta para tabulació'!$A$18:$A$22)</f>
        <v xml:space="preserve">Primaria </v>
      </c>
      <c r="F35" s="27" t="str">
        <f>+LOOKUP(Tabulación!F36,'Formato encuesta para tabulació'!$C$25:$C$30,'Formato encuesta para tabulació'!$A$25:$A$30)</f>
        <v>Estrato 2 (Bajo)</v>
      </c>
      <c r="G35" s="27" t="str">
        <f>+LOOKUP(Tabulación!G36,'Formato encuesta para tabulació'!$C$33:$C$37,'Formato encuesta para tabulació'!$A$33:$A$37)</f>
        <v>mas de 96 meses</v>
      </c>
      <c r="H35" s="27" t="str">
        <f>+LOOKUP(Tabulación!H36,'Formato encuesta para tabulació'!$C$40:$C$43,'Formato encuesta para tabulació'!$A$40:$A$43)</f>
        <v>Actividades de restaurantes, cafeterías y servicio móvil de comidas</v>
      </c>
      <c r="I35" s="27" t="str">
        <f>+LOOKUP(Tabulación!I36,'Formato encuesta para tabulació'!$C$46:$C$47,'Formato encuesta para tabulació'!$A$46:$A$47)</f>
        <v xml:space="preserve">Permanente </v>
      </c>
      <c r="J35" s="27" t="str">
        <f>+LOOKUP(Tabulación!J36,'Formato encuesta para tabulació'!$C$50:$C$53,'Formato encuesta para tabulació'!$A$50:$A$53)</f>
        <v>4-5 personas</v>
      </c>
      <c r="K35" s="27" t="str">
        <f>+LOOKUP(Tabulación!K36,'Formato encuesta para tabulació'!$C$56:$C$59,'Formato encuesta para tabulació'!$A$56:$A$59)</f>
        <v>De 21 a 40 mil</v>
      </c>
      <c r="L35" s="27" t="str">
        <f>+LOOKUP(Tabulación!M36,'Formato encuesta para tabulació'!$C$69:$C$72,'Formato encuesta para tabulació'!$A$69:$A$72)</f>
        <v>Distribuidores legalmente constituidos</v>
      </c>
      <c r="M35" s="27" t="str">
        <f>+LOOKUP(Tabulación!N36,'Formato encuesta para tabulació'!$C$75:$C$78,'Formato encuesta para tabulació'!$A$75:$A$78)</f>
        <v>Local</v>
      </c>
      <c r="N35" s="27" t="str">
        <f>+LOOKUP(Tabulación!P36,'Formato encuesta para tabulació'!$C$87:$C$89,'Formato encuesta para tabulació'!$A$87:$A$89)</f>
        <v>Ha aumentado</v>
      </c>
      <c r="O35" s="27" t="str">
        <f>+LOOKUP(Tabulación!Q36,'Formato encuesta para tabulació'!$C$92:$C$95,'Formato encuesta para tabulació'!$A$92:$A$95)</f>
        <v>La llegada masiva de venezolanos a la ciudad</v>
      </c>
      <c r="P35" s="27" t="str">
        <f>+LOOKUP(Tabulación!R36,'Formato encuesta para tabulació'!$C$98:$C$102,'Formato encuesta para tabulació'!$A$98:$A$102)</f>
        <v>Caos en el espacio público</v>
      </c>
      <c r="Q35" s="27" t="str">
        <f>+LOOKUP(Tabulación!S36,'Formato encuesta para tabulació'!$C$105:$C$108,'Formato encuesta para tabulació'!$A$105:$A$108)</f>
        <v>Le ha afectado</v>
      </c>
      <c r="R35" s="27" t="str">
        <f>+LOOKUP(Tabulación!T36,'Formato encuesta para tabulació'!$C$111:$C$113,'Formato encuesta para tabulació'!$A$111:$A$113)</f>
        <v>Subsidiada</v>
      </c>
      <c r="S35" s="27" t="str">
        <f>+LOOKUP(Tabulación!U36,'Formato encuesta para tabulació'!$C$116:$C$120,'Formato encuesta para tabulació'!$A$116:$A$120)</f>
        <v>Prestamos particulares</v>
      </c>
      <c r="T35" s="27" t="str">
        <f>+LOOKUP(Tabulación!V36,'Formato encuesta para tabulació'!$C$123:$C$127,'Formato encuesta para tabulació'!$A$123:$A$127)</f>
        <v>Mala</v>
      </c>
      <c r="U35" s="27" t="str">
        <f>+LOOKUP(Tabulación!W36,'Formato encuesta para tabulació'!$C$130:$C$132,'Formato encuesta para tabulació'!$A$130:$A$132)</f>
        <v>Si</v>
      </c>
      <c r="V35" s="27" t="str">
        <f>+LOOKUP(Tabulación!X36,'Formato encuesta para tabulació'!$C$135:$C$136,'Formato encuesta para tabulació'!$A$135:$A$136)</f>
        <v>No</v>
      </c>
      <c r="W35" s="27" t="str">
        <f>+LOOKUP(Tabulación!AA36,'Formato encuesta para tabulació'!$C$150:$C$152,'Formato encuesta para tabulació'!$A$150:$A$152)</f>
        <v>No</v>
      </c>
      <c r="X35" s="27" t="str">
        <f>+LOOKUP(Tabulación!AB36,'Formato encuesta para tabulació'!$C$155:$C$161,'Formato encuesta para tabulació'!$A$155:$A$161)</f>
        <v>Desplazamiento</v>
      </c>
    </row>
    <row r="36" spans="1:24" ht="42" x14ac:dyDescent="0.3">
      <c r="A36" s="19">
        <v>35</v>
      </c>
      <c r="B36" s="27" t="str">
        <f>+LOOKUP(Tabulación!B37,'Formato encuesta para tabulació'!$C$3:$C$4,'Formato encuesta para tabulació'!$A$3:$A$4)</f>
        <v>Masculino</v>
      </c>
      <c r="C36" s="27" t="str">
        <f>+LOOKUP(Tabulación!C37,'Formato encuesta para tabulació'!$C$7:$C$10,'Formato encuesta para tabulació'!$A$7:$A$10)</f>
        <v>Mas de 40 años</v>
      </c>
      <c r="D36" s="27" t="str">
        <f>+LOOKUP(Tabulación!D37,'Formato encuesta para tabulació'!$C$13:$C$15,'Formato encuesta para tabulació'!$A$13:$A$15)</f>
        <v>Colombiano(a)</v>
      </c>
      <c r="E36" s="27" t="str">
        <f>+LOOKUP(Tabulación!E37,'Formato encuesta para tabulació'!$C$18:$C$22,'Formato encuesta para tabulació'!$A$18:$A$22)</f>
        <v xml:space="preserve">Primaria </v>
      </c>
      <c r="F36" s="27" t="str">
        <f>+LOOKUP(Tabulación!F37,'Formato encuesta para tabulació'!$C$25:$C$30,'Formato encuesta para tabulació'!$A$25:$A$30)</f>
        <v>Estrato 1  (Bajo-Bajo)</v>
      </c>
      <c r="G36" s="27" t="str">
        <f>+LOOKUP(Tabulación!G37,'Formato encuesta para tabulació'!$C$33:$C$37,'Formato encuesta para tabulació'!$A$33:$A$37)</f>
        <v>mas de 96 meses</v>
      </c>
      <c r="H36" s="27" t="str">
        <f>+LOOKUP(Tabulación!H37,'Formato encuesta para tabulació'!$C$40:$C$43,'Formato encuesta para tabulació'!$A$40:$A$43)</f>
        <v>Comercio al por menor en puestos de venta móviles</v>
      </c>
      <c r="I36" s="27" t="str">
        <f>+LOOKUP(Tabulación!I37,'Formato encuesta para tabulació'!$C$46:$C$47,'Formato encuesta para tabulació'!$A$46:$A$47)</f>
        <v xml:space="preserve">Permanente </v>
      </c>
      <c r="J36" s="27" t="str">
        <f>+LOOKUP(Tabulación!J37,'Formato encuesta para tabulació'!$C$50:$C$53,'Formato encuesta para tabulació'!$A$50:$A$53)</f>
        <v>mas de 5 personas</v>
      </c>
      <c r="K36" s="27" t="str">
        <f>+LOOKUP(Tabulación!K37,'Formato encuesta para tabulació'!$C$56:$C$59,'Formato encuesta para tabulació'!$A$56:$A$59)</f>
        <v>De 10 a 20 mil</v>
      </c>
      <c r="L36" s="27" t="str">
        <f>+LOOKUP(Tabulación!M37,'Formato encuesta para tabulació'!$C$69:$C$72,'Formato encuesta para tabulació'!$A$69:$A$72)</f>
        <v>Distribuidores legalmente constituidos</v>
      </c>
      <c r="M36" s="27" t="str">
        <f>+LOOKUP(Tabulación!N37,'Formato encuesta para tabulació'!$C$75:$C$78,'Formato encuesta para tabulació'!$A$75:$A$78)</f>
        <v>Local</v>
      </c>
      <c r="N36" s="27" t="str">
        <f>+LOOKUP(Tabulación!P37,'Formato encuesta para tabulació'!$C$87:$C$89,'Formato encuesta para tabulació'!$A$87:$A$89)</f>
        <v>Ha aumentado</v>
      </c>
      <c r="O36" s="27" t="str">
        <f>+LOOKUP(Tabulación!Q37,'Formato encuesta para tabulació'!$C$92:$C$95,'Formato encuesta para tabulació'!$A$92:$A$95)</f>
        <v>La llegada masiva de venezolanos a la ciudad</v>
      </c>
      <c r="P36" s="27" t="str">
        <f>+LOOKUP(Tabulación!R37,'Formato encuesta para tabulació'!$C$98:$C$102,'Formato encuesta para tabulació'!$A$98:$A$102)</f>
        <v>Competencia desleal</v>
      </c>
      <c r="Q36" s="27" t="str">
        <f>+LOOKUP(Tabulación!S37,'Formato encuesta para tabulació'!$C$105:$C$108,'Formato encuesta para tabulació'!$A$105:$A$108)</f>
        <v>Le ha afectado</v>
      </c>
      <c r="R36" s="27" t="str">
        <f>+LOOKUP(Tabulación!T37,'Formato encuesta para tabulació'!$C$111:$C$113,'Formato encuesta para tabulació'!$A$111:$A$113)</f>
        <v>Subsidiada</v>
      </c>
      <c r="S36" s="27" t="str">
        <f>+LOOKUP(Tabulación!U37,'Formato encuesta para tabulació'!$C$116:$C$120,'Formato encuesta para tabulació'!$A$116:$A$120)</f>
        <v>Prestamos particulares</v>
      </c>
      <c r="T36" s="27" t="str">
        <f>+LOOKUP(Tabulación!V37,'Formato encuesta para tabulació'!$C$123:$C$127,'Formato encuesta para tabulació'!$A$123:$A$127)</f>
        <v>Regular</v>
      </c>
      <c r="U36" s="27" t="str">
        <f>+LOOKUP(Tabulación!W37,'Formato encuesta para tabulació'!$C$130:$C$132,'Formato encuesta para tabulació'!$A$130:$A$132)</f>
        <v xml:space="preserve">No </v>
      </c>
      <c r="V36" s="27" t="str">
        <f>+LOOKUP(Tabulación!X37,'Formato encuesta para tabulació'!$C$135:$C$136,'Formato encuesta para tabulació'!$A$135:$A$136)</f>
        <v>No</v>
      </c>
      <c r="W36" s="27" t="str">
        <f>+LOOKUP(Tabulación!AA37,'Formato encuesta para tabulació'!$C$150:$C$152,'Formato encuesta para tabulació'!$A$150:$A$152)</f>
        <v>No</v>
      </c>
      <c r="X36" s="27" t="str">
        <f>+LOOKUP(Tabulación!AB37,'Formato encuesta para tabulació'!$C$155:$C$161,'Formato encuesta para tabulació'!$A$155:$A$161)</f>
        <v>Desplazamiento</v>
      </c>
    </row>
    <row r="37" spans="1:24" ht="42" x14ac:dyDescent="0.3">
      <c r="A37" s="19">
        <v>36</v>
      </c>
      <c r="B37" s="27" t="str">
        <f>+LOOKUP(Tabulación!B38,'Formato encuesta para tabulació'!$C$3:$C$4,'Formato encuesta para tabulació'!$A$3:$A$4)</f>
        <v>Femenino</v>
      </c>
      <c r="C37" s="27" t="str">
        <f>+LOOKUP(Tabulación!C38,'Formato encuesta para tabulació'!$C$7:$C$10,'Formato encuesta para tabulació'!$A$7:$A$10)</f>
        <v>Mas de 40 años</v>
      </c>
      <c r="D37" s="27" t="str">
        <f>+LOOKUP(Tabulación!D38,'Formato encuesta para tabulació'!$C$13:$C$15,'Formato encuesta para tabulació'!$A$13:$A$15)</f>
        <v>Colombiano(a)</v>
      </c>
      <c r="E37" s="27" t="str">
        <f>+LOOKUP(Tabulación!E38,'Formato encuesta para tabulació'!$C$18:$C$22,'Formato encuesta para tabulació'!$A$18:$A$22)</f>
        <v xml:space="preserve">Primaria </v>
      </c>
      <c r="F37" s="27" t="str">
        <f>+LOOKUP(Tabulación!F38,'Formato encuesta para tabulació'!$C$25:$C$30,'Formato encuesta para tabulació'!$A$25:$A$30)</f>
        <v>Estrato 1  (Bajo-Bajo)</v>
      </c>
      <c r="G37" s="27" t="str">
        <f>+LOOKUP(Tabulación!G38,'Formato encuesta para tabulació'!$C$33:$C$37,'Formato encuesta para tabulació'!$A$33:$A$37)</f>
        <v>mas de 96 meses</v>
      </c>
      <c r="H37" s="27" t="str">
        <f>+LOOKUP(Tabulación!H38,'Formato encuesta para tabulació'!$C$40:$C$43,'Formato encuesta para tabulació'!$A$40:$A$43)</f>
        <v>Comercio al por menor en puestos de venta móviles</v>
      </c>
      <c r="I37" s="27" t="str">
        <f>+LOOKUP(Tabulación!I38,'Formato encuesta para tabulació'!$C$46:$C$47,'Formato encuesta para tabulació'!$A$46:$A$47)</f>
        <v xml:space="preserve">Permanente </v>
      </c>
      <c r="J37" s="27" t="str">
        <f>+LOOKUP(Tabulación!J38,'Formato encuesta para tabulació'!$C$50:$C$53,'Formato encuesta para tabulació'!$A$50:$A$53)</f>
        <v>4-5 personas</v>
      </c>
      <c r="K37" s="27" t="str">
        <f>+LOOKUP(Tabulación!K38,'Formato encuesta para tabulació'!$C$56:$C$59,'Formato encuesta para tabulació'!$A$56:$A$59)</f>
        <v>De 10 a 20 mil</v>
      </c>
      <c r="L37" s="27" t="str">
        <f>+LOOKUP(Tabulación!M38,'Formato encuesta para tabulació'!$C$69:$C$72,'Formato encuesta para tabulació'!$A$69:$A$72)</f>
        <v>Distribuidores legalmente constituidos</v>
      </c>
      <c r="M37" s="27" t="str">
        <f>+LOOKUP(Tabulación!N38,'Formato encuesta para tabulació'!$C$75:$C$78,'Formato encuesta para tabulació'!$A$75:$A$78)</f>
        <v>Local</v>
      </c>
      <c r="N37" s="27" t="str">
        <f>+LOOKUP(Tabulación!P38,'Formato encuesta para tabulació'!$C$87:$C$89,'Formato encuesta para tabulació'!$A$87:$A$89)</f>
        <v>Ha disminuido</v>
      </c>
      <c r="O37" s="27" t="e">
        <f>+LOOKUP(Tabulación!Q38,'Formato encuesta para tabulació'!$C$92:$C$95,'Formato encuesta para tabulació'!$A$92:$A$95)</f>
        <v>#N/A</v>
      </c>
      <c r="P37" s="27" t="str">
        <f>+LOOKUP(Tabulación!R38,'Formato encuesta para tabulació'!$C$98:$C$102,'Formato encuesta para tabulació'!$A$98:$A$102)</f>
        <v>Competencia desleal</v>
      </c>
      <c r="Q37" s="27" t="str">
        <f>+LOOKUP(Tabulación!S38,'Formato encuesta para tabulació'!$C$105:$C$108,'Formato encuesta para tabulació'!$A$105:$A$108)</f>
        <v>Le ha afectado</v>
      </c>
      <c r="R37" s="27" t="str">
        <f>+LOOKUP(Tabulación!T38,'Formato encuesta para tabulació'!$C$111:$C$113,'Formato encuesta para tabulació'!$A$111:$A$113)</f>
        <v>Subsidiada</v>
      </c>
      <c r="S37" s="27" t="str">
        <f>+LOOKUP(Tabulación!U38,'Formato encuesta para tabulació'!$C$116:$C$120,'Formato encuesta para tabulació'!$A$116:$A$120)</f>
        <v>Ahorros</v>
      </c>
      <c r="T37" s="27" t="str">
        <f>+LOOKUP(Tabulación!V38,'Formato encuesta para tabulació'!$C$123:$C$127,'Formato encuesta para tabulació'!$A$123:$A$127)</f>
        <v>Muy mala</v>
      </c>
      <c r="U37" s="27" t="str">
        <f>+LOOKUP(Tabulación!W38,'Formato encuesta para tabulació'!$C$130:$C$132,'Formato encuesta para tabulació'!$A$130:$A$132)</f>
        <v xml:space="preserve">No </v>
      </c>
      <c r="V37" s="27" t="str">
        <f>+LOOKUP(Tabulación!X38,'Formato encuesta para tabulació'!$C$135:$C$136,'Formato encuesta para tabulació'!$A$135:$A$136)</f>
        <v>No</v>
      </c>
      <c r="W37" s="27" t="str">
        <f>+LOOKUP(Tabulación!AA38,'Formato encuesta para tabulació'!$C$150:$C$152,'Formato encuesta para tabulació'!$A$150:$A$152)</f>
        <v>No</v>
      </c>
      <c r="X37" s="27" t="str">
        <f>+LOOKUP(Tabulación!AB38,'Formato encuesta para tabulació'!$C$155:$C$161,'Formato encuesta para tabulació'!$A$155:$A$161)</f>
        <v>Desplazamiento</v>
      </c>
    </row>
    <row r="38" spans="1:24" ht="42" x14ac:dyDescent="0.3">
      <c r="A38" s="19">
        <v>37</v>
      </c>
      <c r="B38" s="27" t="str">
        <f>+LOOKUP(Tabulación!B39,'Formato encuesta para tabulació'!$C$3:$C$4,'Formato encuesta para tabulació'!$A$3:$A$4)</f>
        <v>Masculino</v>
      </c>
      <c r="C38" s="27" t="str">
        <f>+LOOKUP(Tabulación!C39,'Formato encuesta para tabulació'!$C$7:$C$10,'Formato encuesta para tabulació'!$A$7:$A$10)</f>
        <v>Mas de 40 años</v>
      </c>
      <c r="D38" s="27" t="str">
        <f>+LOOKUP(Tabulación!D39,'Formato encuesta para tabulació'!$C$13:$C$15,'Formato encuesta para tabulació'!$A$13:$A$15)</f>
        <v>Colombiano(a)</v>
      </c>
      <c r="E38" s="27" t="str">
        <f>+LOOKUP(Tabulación!E39,'Formato encuesta para tabulació'!$C$18:$C$22,'Formato encuesta para tabulació'!$A$18:$A$22)</f>
        <v>Secundaria</v>
      </c>
      <c r="F38" s="27" t="str">
        <f>+LOOKUP(Tabulación!F39,'Formato encuesta para tabulació'!$C$25:$C$30,'Formato encuesta para tabulació'!$A$25:$A$30)</f>
        <v>Estrato 1  (Bajo-Bajo)</v>
      </c>
      <c r="G38" s="27" t="str">
        <f>+LOOKUP(Tabulación!G39,'Formato encuesta para tabulació'!$C$33:$C$37,'Formato encuesta para tabulació'!$A$33:$A$37)</f>
        <v>mas de 96 meses</v>
      </c>
      <c r="H38" s="27" t="str">
        <f>+LOOKUP(Tabulación!H39,'Formato encuesta para tabulació'!$C$40:$C$43,'Formato encuesta para tabulació'!$A$40:$A$43)</f>
        <v>Comercio al por menor en puestos de venta móviles</v>
      </c>
      <c r="I38" s="27" t="str">
        <f>+LOOKUP(Tabulación!I39,'Formato encuesta para tabulació'!$C$46:$C$47,'Formato encuesta para tabulació'!$A$46:$A$47)</f>
        <v xml:space="preserve">Permanente </v>
      </c>
      <c r="J38" s="27" t="str">
        <f>+LOOKUP(Tabulación!J39,'Formato encuesta para tabulació'!$C$50:$C$53,'Formato encuesta para tabulació'!$A$50:$A$53)</f>
        <v>mas de 5 personas</v>
      </c>
      <c r="K38" s="27" t="str">
        <f>+LOOKUP(Tabulación!K39,'Formato encuesta para tabulació'!$C$56:$C$59,'Formato encuesta para tabulació'!$A$56:$A$59)</f>
        <v>De 21 a 40 mil</v>
      </c>
      <c r="L38" s="27" t="str">
        <f>+LOOKUP(Tabulación!M39,'Formato encuesta para tabulació'!$C$69:$C$72,'Formato encuesta para tabulació'!$A$69:$A$72)</f>
        <v>Distribuidores legalmente constituidos</v>
      </c>
      <c r="M38" s="27" t="str">
        <f>+LOOKUP(Tabulación!N39,'Formato encuesta para tabulació'!$C$75:$C$78,'Formato encuesta para tabulació'!$A$75:$A$78)</f>
        <v xml:space="preserve">Nacional </v>
      </c>
      <c r="N38" s="27" t="str">
        <f>+LOOKUP(Tabulación!P39,'Formato encuesta para tabulació'!$C$87:$C$89,'Formato encuesta para tabulació'!$A$87:$A$89)</f>
        <v>Ha aumentado</v>
      </c>
      <c r="O38" s="27" t="str">
        <f>+LOOKUP(Tabulación!Q39,'Formato encuesta para tabulació'!$C$92:$C$95,'Formato encuesta para tabulació'!$A$92:$A$95)</f>
        <v>La llegada masiva de venezolanos a la ciudad</v>
      </c>
      <c r="P38" s="27" t="str">
        <f>+LOOKUP(Tabulación!R39,'Formato encuesta para tabulació'!$C$98:$C$102,'Formato encuesta para tabulació'!$A$98:$A$102)</f>
        <v>Más informalidad</v>
      </c>
      <c r="Q38" s="27" t="str">
        <f>+LOOKUP(Tabulación!S39,'Formato encuesta para tabulació'!$C$105:$C$108,'Formato encuesta para tabulació'!$A$105:$A$108)</f>
        <v>Le es indiferente</v>
      </c>
      <c r="R38" s="27" t="str">
        <f>+LOOKUP(Tabulación!T39,'Formato encuesta para tabulació'!$C$111:$C$113,'Formato encuesta para tabulació'!$A$111:$A$113)</f>
        <v>Subsidiada</v>
      </c>
      <c r="S38" s="27" t="str">
        <f>+LOOKUP(Tabulación!U39,'Formato encuesta para tabulació'!$C$116:$C$120,'Formato encuesta para tabulació'!$A$116:$A$120)</f>
        <v>Prestamos entidades financieras</v>
      </c>
      <c r="T38" s="27" t="str">
        <f>+LOOKUP(Tabulación!V39,'Formato encuesta para tabulació'!$C$123:$C$127,'Formato encuesta para tabulació'!$A$123:$A$127)</f>
        <v>Mala</v>
      </c>
      <c r="U38" s="27" t="str">
        <f>+LOOKUP(Tabulación!W39,'Formato encuesta para tabulació'!$C$130:$C$132,'Formato encuesta para tabulació'!$A$130:$A$132)</f>
        <v>Si</v>
      </c>
      <c r="V38" s="27" t="str">
        <f>+LOOKUP(Tabulación!X39,'Formato encuesta para tabulació'!$C$135:$C$136,'Formato encuesta para tabulació'!$A$135:$A$136)</f>
        <v>No</v>
      </c>
      <c r="W38" s="27" t="str">
        <f>+LOOKUP(Tabulación!AA39,'Formato encuesta para tabulació'!$C$150:$C$152,'Formato encuesta para tabulació'!$A$150:$A$152)</f>
        <v>Si</v>
      </c>
      <c r="X38" s="27" t="str">
        <f>+LOOKUP(Tabulación!AB39,'Formato encuesta para tabulació'!$C$155:$C$161,'Formato encuesta para tabulació'!$A$155:$A$161)</f>
        <v>Desplazamiento</v>
      </c>
    </row>
    <row r="39" spans="1:24" ht="42" x14ac:dyDescent="0.3">
      <c r="A39" s="19">
        <v>38</v>
      </c>
      <c r="B39" s="27" t="str">
        <f>+LOOKUP(Tabulación!B40,'Formato encuesta para tabulació'!$C$3:$C$4,'Formato encuesta para tabulació'!$A$3:$A$4)</f>
        <v>Masculino</v>
      </c>
      <c r="C39" s="27" t="str">
        <f>+LOOKUP(Tabulación!C40,'Formato encuesta para tabulació'!$C$7:$C$10,'Formato encuesta para tabulació'!$A$7:$A$10)</f>
        <v>Entre 25 y 40 años</v>
      </c>
      <c r="D39" s="27" t="str">
        <f>+LOOKUP(Tabulación!D40,'Formato encuesta para tabulació'!$C$13:$C$15,'Formato encuesta para tabulació'!$A$13:$A$15)</f>
        <v>Colombiano(a)</v>
      </c>
      <c r="E39" s="27" t="str">
        <f>+LOOKUP(Tabulación!E40,'Formato encuesta para tabulació'!$C$18:$C$22,'Formato encuesta para tabulació'!$A$18:$A$22)</f>
        <v xml:space="preserve">Primaria </v>
      </c>
      <c r="F39" s="27" t="str">
        <f>+LOOKUP(Tabulación!F40,'Formato encuesta para tabulació'!$C$25:$C$30,'Formato encuesta para tabulació'!$A$25:$A$30)</f>
        <v>Estrato 1  (Bajo-Bajo)</v>
      </c>
      <c r="G39" s="27" t="str">
        <f>+LOOKUP(Tabulación!G40,'Formato encuesta para tabulació'!$C$33:$C$37,'Formato encuesta para tabulació'!$A$33:$A$37)</f>
        <v>49- 96 meses</v>
      </c>
      <c r="H39" s="27" t="str">
        <f>+LOOKUP(Tabulación!H40,'Formato encuesta para tabulació'!$C$40:$C$43,'Formato encuesta para tabulació'!$A$40:$A$43)</f>
        <v>Actividades de grabación de sonido y edición musical</v>
      </c>
      <c r="I39" s="27" t="str">
        <f>+LOOKUP(Tabulación!I40,'Formato encuesta para tabulació'!$C$46:$C$47,'Formato encuesta para tabulació'!$A$46:$A$47)</f>
        <v>Variable</v>
      </c>
      <c r="J39" s="27" t="str">
        <f>+LOOKUP(Tabulación!J40,'Formato encuesta para tabulació'!$C$50:$C$53,'Formato encuesta para tabulació'!$A$50:$A$53)</f>
        <v>2-3personas</v>
      </c>
      <c r="K39" s="27" t="str">
        <f>+LOOKUP(Tabulación!K40,'Formato encuesta para tabulació'!$C$56:$C$59,'Formato encuesta para tabulació'!$A$56:$A$59)</f>
        <v>De 21 a 40 mil</v>
      </c>
      <c r="L39" s="27" t="str">
        <f>+LOOKUP(Tabulación!M40,'Formato encuesta para tabulació'!$C$69:$C$72,'Formato encuesta para tabulació'!$A$69:$A$72)</f>
        <v>Distribuidores no legales</v>
      </c>
      <c r="M39" s="27" t="str">
        <f>+LOOKUP(Tabulación!N40,'Formato encuesta para tabulació'!$C$75:$C$78,'Formato encuesta para tabulació'!$A$75:$A$78)</f>
        <v>Local</v>
      </c>
      <c r="N39" s="27" t="str">
        <f>+LOOKUP(Tabulación!P40,'Formato encuesta para tabulació'!$C$87:$C$89,'Formato encuesta para tabulació'!$A$87:$A$89)</f>
        <v>Ha aumentado</v>
      </c>
      <c r="O39" s="27" t="str">
        <f>+LOOKUP(Tabulación!Q40,'Formato encuesta para tabulació'!$C$92:$C$95,'Formato encuesta para tabulació'!$A$92:$A$95)</f>
        <v>Situación económica de las familias en la ciudad</v>
      </c>
      <c r="P39" s="27" t="str">
        <f>+LOOKUP(Tabulación!R40,'Formato encuesta para tabulació'!$C$98:$C$102,'Formato encuesta para tabulació'!$A$98:$A$102)</f>
        <v>Competencia desleal</v>
      </c>
      <c r="Q39" s="27" t="str">
        <f>+LOOKUP(Tabulación!S40,'Formato encuesta para tabulació'!$C$105:$C$108,'Formato encuesta para tabulació'!$A$105:$A$108)</f>
        <v>Le ha afectado</v>
      </c>
      <c r="R39" s="27" t="str">
        <f>+LOOKUP(Tabulación!T40,'Formato encuesta para tabulació'!$C$111:$C$113,'Formato encuesta para tabulació'!$A$111:$A$113)</f>
        <v>Subsidiada</v>
      </c>
      <c r="S39" s="27" t="str">
        <f>+LOOKUP(Tabulación!U40,'Formato encuesta para tabulació'!$C$116:$C$120,'Formato encuesta para tabulació'!$A$116:$A$120)</f>
        <v>Ganancias de la misma actividad comercial</v>
      </c>
      <c r="T39" s="27" t="str">
        <f>+LOOKUP(Tabulación!V40,'Formato encuesta para tabulació'!$C$123:$C$127,'Formato encuesta para tabulació'!$A$123:$A$127)</f>
        <v>Mala</v>
      </c>
      <c r="U39" s="27" t="str">
        <f>+LOOKUP(Tabulación!W40,'Formato encuesta para tabulació'!$C$130:$C$132,'Formato encuesta para tabulació'!$A$130:$A$132)</f>
        <v>Si</v>
      </c>
      <c r="V39" s="27" t="str">
        <f>+LOOKUP(Tabulación!X40,'Formato encuesta para tabulació'!$C$135:$C$136,'Formato encuesta para tabulació'!$A$135:$A$136)</f>
        <v>No</v>
      </c>
      <c r="W39" s="27" t="str">
        <f>+LOOKUP(Tabulación!AA40,'Formato encuesta para tabulació'!$C$150:$C$152,'Formato encuesta para tabulació'!$A$150:$A$152)</f>
        <v>No</v>
      </c>
      <c r="X39" s="27" t="str">
        <f>+LOOKUP(Tabulación!AB40,'Formato encuesta para tabulació'!$C$155:$C$161,'Formato encuesta para tabulació'!$A$155:$A$161)</f>
        <v>Competencia en el sector formal</v>
      </c>
    </row>
    <row r="40" spans="1:24" ht="42" x14ac:dyDescent="0.3">
      <c r="A40" s="19">
        <v>39</v>
      </c>
      <c r="B40" s="27" t="str">
        <f>+LOOKUP(Tabulación!B41,'Formato encuesta para tabulació'!$C$3:$C$4,'Formato encuesta para tabulació'!$A$3:$A$4)</f>
        <v>Femenino</v>
      </c>
      <c r="C40" s="27" t="str">
        <f>+LOOKUP(Tabulación!C41,'Formato encuesta para tabulació'!$C$7:$C$10,'Formato encuesta para tabulació'!$A$7:$A$10)</f>
        <v>Entre 25 y 40 años</v>
      </c>
      <c r="D40" s="27" t="str">
        <f>+LOOKUP(Tabulación!D41,'Formato encuesta para tabulació'!$C$13:$C$15,'Formato encuesta para tabulació'!$A$13:$A$15)</f>
        <v>Colombiano(a)</v>
      </c>
      <c r="E40" s="27" t="str">
        <f>+LOOKUP(Tabulación!E41,'Formato encuesta para tabulació'!$C$18:$C$22,'Formato encuesta para tabulació'!$A$18:$A$22)</f>
        <v>Secundaria</v>
      </c>
      <c r="F40" s="27" t="str">
        <f>+LOOKUP(Tabulación!F41,'Formato encuesta para tabulació'!$C$25:$C$30,'Formato encuesta para tabulació'!$A$25:$A$30)</f>
        <v>Estrato 2 (Bajo)</v>
      </c>
      <c r="G40" s="27" t="str">
        <f>+LOOKUP(Tabulación!G41,'Formato encuesta para tabulació'!$C$33:$C$37,'Formato encuesta para tabulació'!$A$33:$A$37)</f>
        <v>49- 96 meses</v>
      </c>
      <c r="H40" s="27" t="str">
        <f>+LOOKUP(Tabulación!H41,'Formato encuesta para tabulació'!$C$40:$C$43,'Formato encuesta para tabulació'!$A$40:$A$43)</f>
        <v>Comercio al por menor en puestos de venta móviles</v>
      </c>
      <c r="I40" s="27" t="str">
        <f>+LOOKUP(Tabulación!I41,'Formato encuesta para tabulació'!$C$46:$C$47,'Formato encuesta para tabulació'!$A$46:$A$47)</f>
        <v xml:space="preserve">Permanente </v>
      </c>
      <c r="J40" s="27" t="str">
        <f>+LOOKUP(Tabulación!J41,'Formato encuesta para tabulació'!$C$50:$C$53,'Formato encuesta para tabulació'!$A$50:$A$53)</f>
        <v>4-5 personas</v>
      </c>
      <c r="K40" s="27" t="str">
        <f>+LOOKUP(Tabulación!K41,'Formato encuesta para tabulació'!$C$56:$C$59,'Formato encuesta para tabulació'!$A$56:$A$59)</f>
        <v>De 21 a 40 mil</v>
      </c>
      <c r="L40" s="27" t="str">
        <f>+LOOKUP(Tabulación!M41,'Formato encuesta para tabulació'!$C$69:$C$72,'Formato encuesta para tabulació'!$A$69:$A$72)</f>
        <v>Distribuidores legalmente constituidos</v>
      </c>
      <c r="M40" s="27" t="str">
        <f>+LOOKUP(Tabulación!N41,'Formato encuesta para tabulació'!$C$75:$C$78,'Formato encuesta para tabulació'!$A$75:$A$78)</f>
        <v xml:space="preserve">Nacional </v>
      </c>
      <c r="N40" s="27" t="str">
        <f>+LOOKUP(Tabulación!P41,'Formato encuesta para tabulació'!$C$87:$C$89,'Formato encuesta para tabulació'!$A$87:$A$89)</f>
        <v>Ha aumentado</v>
      </c>
      <c r="O40" s="27" t="str">
        <f>+LOOKUP(Tabulación!Q41,'Formato encuesta para tabulació'!$C$92:$C$95,'Formato encuesta para tabulació'!$A$92:$A$95)</f>
        <v>Situación económica de las familias en la ciudad</v>
      </c>
      <c r="P40" s="27" t="str">
        <f>+LOOKUP(Tabulación!R41,'Formato encuesta para tabulació'!$C$98:$C$102,'Formato encuesta para tabulació'!$A$98:$A$102)</f>
        <v>Más informalidad</v>
      </c>
      <c r="Q40" s="27" t="str">
        <f>+LOOKUP(Tabulación!S41,'Formato encuesta para tabulació'!$C$105:$C$108,'Formato encuesta para tabulació'!$A$105:$A$108)</f>
        <v>Le ha afectado</v>
      </c>
      <c r="R40" s="27" t="str">
        <f>+LOOKUP(Tabulación!T41,'Formato encuesta para tabulació'!$C$111:$C$113,'Formato encuesta para tabulació'!$A$111:$A$113)</f>
        <v>Subsidiada</v>
      </c>
      <c r="S40" s="27" t="str">
        <f>+LOOKUP(Tabulación!U41,'Formato encuesta para tabulació'!$C$116:$C$120,'Formato encuesta para tabulació'!$A$116:$A$120)</f>
        <v>Prestamos particulares</v>
      </c>
      <c r="T40" s="27" t="str">
        <f>+LOOKUP(Tabulación!V41,'Formato encuesta para tabulació'!$C$123:$C$127,'Formato encuesta para tabulació'!$A$123:$A$127)</f>
        <v>Mala</v>
      </c>
      <c r="U40" s="27" t="str">
        <f>+LOOKUP(Tabulación!W41,'Formato encuesta para tabulació'!$C$130:$C$132,'Formato encuesta para tabulació'!$A$130:$A$132)</f>
        <v>No sabe/ No responde</v>
      </c>
      <c r="V40" s="27" t="str">
        <f>+LOOKUP(Tabulación!X41,'Formato encuesta para tabulació'!$C$135:$C$136,'Formato encuesta para tabulació'!$A$135:$A$136)</f>
        <v>No</v>
      </c>
      <c r="W40" s="27" t="str">
        <f>+LOOKUP(Tabulación!AA41,'Formato encuesta para tabulació'!$C$150:$C$152,'Formato encuesta para tabulació'!$A$150:$A$152)</f>
        <v>Si</v>
      </c>
      <c r="X40" s="27" t="str">
        <f>+LOOKUP(Tabulación!AB41,'Formato encuesta para tabulació'!$C$155:$C$161,'Formato encuesta para tabulació'!$A$155:$A$161)</f>
        <v>Competencia en el sector formal</v>
      </c>
    </row>
    <row r="41" spans="1:24" ht="42" x14ac:dyDescent="0.3">
      <c r="A41" s="19">
        <v>40</v>
      </c>
      <c r="B41" s="27" t="str">
        <f>+LOOKUP(Tabulación!B42,'Formato encuesta para tabulació'!$C$3:$C$4,'Formato encuesta para tabulació'!$A$3:$A$4)</f>
        <v>Masculino</v>
      </c>
      <c r="C41" s="27" t="str">
        <f>+LOOKUP(Tabulación!C42,'Formato encuesta para tabulació'!$C$7:$C$10,'Formato encuesta para tabulació'!$A$7:$A$10)</f>
        <v>Mas de 40 años</v>
      </c>
      <c r="D41" s="27" t="str">
        <f>+LOOKUP(Tabulación!D42,'Formato encuesta para tabulació'!$C$13:$C$15,'Formato encuesta para tabulació'!$A$13:$A$15)</f>
        <v>Colombiano(a)</v>
      </c>
      <c r="E41" s="27" t="str">
        <f>+LOOKUP(Tabulación!E42,'Formato encuesta para tabulació'!$C$18:$C$22,'Formato encuesta para tabulació'!$A$18:$A$22)</f>
        <v>Técnico/Tecnólogo</v>
      </c>
      <c r="F41" s="27" t="str">
        <f>+LOOKUP(Tabulación!F42,'Formato encuesta para tabulació'!$C$25:$C$30,'Formato encuesta para tabulació'!$A$25:$A$30)</f>
        <v>Estrato 2 (Bajo)</v>
      </c>
      <c r="G41" s="27" t="str">
        <f>+LOOKUP(Tabulación!G42,'Formato encuesta para tabulació'!$C$33:$C$37,'Formato encuesta para tabulació'!$A$33:$A$37)</f>
        <v>25-48 meses</v>
      </c>
      <c r="H41" s="27" t="str">
        <f>+LOOKUP(Tabulación!H42,'Formato encuesta para tabulació'!$C$40:$C$43,'Formato encuesta para tabulació'!$A$40:$A$43)</f>
        <v>Comercio al por menor en puestos de venta móviles</v>
      </c>
      <c r="I41" s="27" t="str">
        <f>+LOOKUP(Tabulación!I42,'Formato encuesta para tabulació'!$C$46:$C$47,'Formato encuesta para tabulació'!$A$46:$A$47)</f>
        <v xml:space="preserve">Permanente </v>
      </c>
      <c r="J41" s="27" t="str">
        <f>+LOOKUP(Tabulación!J42,'Formato encuesta para tabulació'!$C$50:$C$53,'Formato encuesta para tabulació'!$A$50:$A$53)</f>
        <v>4-5 personas</v>
      </c>
      <c r="K41" s="27" t="str">
        <f>+LOOKUP(Tabulación!K42,'Formato encuesta para tabulació'!$C$56:$C$59,'Formato encuesta para tabulació'!$A$56:$A$59)</f>
        <v>De 21 a 40 mil</v>
      </c>
      <c r="L41" s="27" t="str">
        <f>+LOOKUP(Tabulación!M42,'Formato encuesta para tabulació'!$C$69:$C$72,'Formato encuesta para tabulació'!$A$69:$A$72)</f>
        <v>Distribuidores legalmente constituidos</v>
      </c>
      <c r="M41" s="27" t="str">
        <f>+LOOKUP(Tabulación!N42,'Formato encuesta para tabulació'!$C$75:$C$78,'Formato encuesta para tabulació'!$A$75:$A$78)</f>
        <v xml:space="preserve">Nacional </v>
      </c>
      <c r="N41" s="27" t="str">
        <f>+LOOKUP(Tabulación!P42,'Formato encuesta para tabulació'!$C$87:$C$89,'Formato encuesta para tabulació'!$A$87:$A$89)</f>
        <v>Ha aumentado</v>
      </c>
      <c r="O41" s="27" t="str">
        <f>+LOOKUP(Tabulación!Q42,'Formato encuesta para tabulació'!$C$92:$C$95,'Formato encuesta para tabulació'!$A$92:$A$95)</f>
        <v>La llegada masiva de venezolanos a la ciudad</v>
      </c>
      <c r="P41" s="27" t="str">
        <f>+LOOKUP(Tabulación!R42,'Formato encuesta para tabulació'!$C$98:$C$102,'Formato encuesta para tabulació'!$A$98:$A$102)</f>
        <v>Más informalidad</v>
      </c>
      <c r="Q41" s="27" t="str">
        <f>+LOOKUP(Tabulación!S42,'Formato encuesta para tabulació'!$C$105:$C$108,'Formato encuesta para tabulació'!$A$105:$A$108)</f>
        <v>Les colabora</v>
      </c>
      <c r="R41" s="27" t="str">
        <f>+LOOKUP(Tabulación!T42,'Formato encuesta para tabulació'!$C$111:$C$113,'Formato encuesta para tabulació'!$A$111:$A$113)</f>
        <v>Subsidiada</v>
      </c>
      <c r="S41" s="27" t="str">
        <f>+LOOKUP(Tabulación!U42,'Formato encuesta para tabulació'!$C$116:$C$120,'Formato encuesta para tabulació'!$A$116:$A$120)</f>
        <v>Prestamos particulares</v>
      </c>
      <c r="T41" s="27" t="str">
        <f>+LOOKUP(Tabulación!V42,'Formato encuesta para tabulació'!$C$123:$C$127,'Formato encuesta para tabulació'!$A$123:$A$127)</f>
        <v>Regular</v>
      </c>
      <c r="U41" s="27" t="str">
        <f>+LOOKUP(Tabulación!W42,'Formato encuesta para tabulació'!$C$130:$C$132,'Formato encuesta para tabulació'!$A$130:$A$132)</f>
        <v>Si</v>
      </c>
      <c r="V41" s="27" t="str">
        <f>+LOOKUP(Tabulación!X42,'Formato encuesta para tabulació'!$C$135:$C$136,'Formato encuesta para tabulació'!$A$135:$A$136)</f>
        <v>No</v>
      </c>
      <c r="W41" s="27" t="str">
        <f>+LOOKUP(Tabulación!AA42,'Formato encuesta para tabulació'!$C$150:$C$152,'Formato encuesta para tabulació'!$A$150:$A$152)</f>
        <v>Si</v>
      </c>
      <c r="X41" s="27" t="str">
        <f>+LOOKUP(Tabulación!AB42,'Formato encuesta para tabulació'!$C$155:$C$161,'Formato encuesta para tabulació'!$A$155:$A$161)</f>
        <v>Competencia en el sector formal</v>
      </c>
    </row>
    <row r="42" spans="1:24" ht="42" x14ac:dyDescent="0.3">
      <c r="A42" s="19">
        <v>41</v>
      </c>
      <c r="B42" s="27" t="str">
        <f>+LOOKUP(Tabulación!B43,'Formato encuesta para tabulació'!$C$3:$C$4,'Formato encuesta para tabulació'!$A$3:$A$4)</f>
        <v>Femenino</v>
      </c>
      <c r="C42" s="27" t="str">
        <f>+LOOKUP(Tabulación!C43,'Formato encuesta para tabulació'!$C$7:$C$10,'Formato encuesta para tabulació'!$A$7:$A$10)</f>
        <v>Mas de 40 años</v>
      </c>
      <c r="D42" s="27" t="str">
        <f>+LOOKUP(Tabulación!D43,'Formato encuesta para tabulació'!$C$13:$C$15,'Formato encuesta para tabulació'!$A$13:$A$15)</f>
        <v>Colombiano(a)</v>
      </c>
      <c r="E42" s="27" t="str">
        <f>+LOOKUP(Tabulación!E43,'Formato encuesta para tabulació'!$C$18:$C$22,'Formato encuesta para tabulació'!$A$18:$A$22)</f>
        <v>Secundaria</v>
      </c>
      <c r="F42" s="27" t="str">
        <f>+LOOKUP(Tabulación!F43,'Formato encuesta para tabulació'!$C$25:$C$30,'Formato encuesta para tabulació'!$A$25:$A$30)</f>
        <v>Estrato 2 (Bajo)</v>
      </c>
      <c r="G42" s="27" t="str">
        <f>+LOOKUP(Tabulación!G43,'Formato encuesta para tabulació'!$C$33:$C$37,'Formato encuesta para tabulació'!$A$33:$A$37)</f>
        <v>mas de 96 meses</v>
      </c>
      <c r="H42" s="27" t="str">
        <f>+LOOKUP(Tabulación!H43,'Formato encuesta para tabulació'!$C$40:$C$43,'Formato encuesta para tabulació'!$A$40:$A$43)</f>
        <v>Comercio al por menor en puestos de venta móviles</v>
      </c>
      <c r="I42" s="27" t="str">
        <f>+LOOKUP(Tabulación!I43,'Formato encuesta para tabulació'!$C$46:$C$47,'Formato encuesta para tabulació'!$A$46:$A$47)</f>
        <v xml:space="preserve">Permanente </v>
      </c>
      <c r="J42" s="27" t="str">
        <f>+LOOKUP(Tabulación!J43,'Formato encuesta para tabulació'!$C$50:$C$53,'Formato encuesta para tabulació'!$A$50:$A$53)</f>
        <v>2-3personas</v>
      </c>
      <c r="K42" s="27" t="str">
        <f>+LOOKUP(Tabulación!K43,'Formato encuesta para tabulació'!$C$56:$C$59,'Formato encuesta para tabulació'!$A$56:$A$59)</f>
        <v>De 10 a 20 mil</v>
      </c>
      <c r="L42" s="27" t="str">
        <f>+LOOKUP(Tabulación!M43,'Formato encuesta para tabulació'!$C$69:$C$72,'Formato encuesta para tabulació'!$A$69:$A$72)</f>
        <v>Distribuidores legalmente constituidos</v>
      </c>
      <c r="M42" s="27" t="str">
        <f>+LOOKUP(Tabulación!N43,'Formato encuesta para tabulació'!$C$75:$C$78,'Formato encuesta para tabulació'!$A$75:$A$78)</f>
        <v xml:space="preserve">Nacional </v>
      </c>
      <c r="N42" s="27" t="str">
        <f>+LOOKUP(Tabulación!P43,'Formato encuesta para tabulació'!$C$87:$C$89,'Formato encuesta para tabulació'!$A$87:$A$89)</f>
        <v>Ha aumentado</v>
      </c>
      <c r="O42" s="27" t="str">
        <f>+LOOKUP(Tabulación!Q43,'Formato encuesta para tabulació'!$C$92:$C$95,'Formato encuesta para tabulació'!$A$92:$A$95)</f>
        <v>La llegada masiva de venezolanos a la ciudad</v>
      </c>
      <c r="P42" s="27" t="str">
        <f>+LOOKUP(Tabulación!R43,'Formato encuesta para tabulació'!$C$98:$C$102,'Formato encuesta para tabulació'!$A$98:$A$102)</f>
        <v>Competencia desleal</v>
      </c>
      <c r="Q42" s="27" t="str">
        <f>+LOOKUP(Tabulación!S43,'Formato encuesta para tabulació'!$C$105:$C$108,'Formato encuesta para tabulació'!$A$105:$A$108)</f>
        <v>Les colabora</v>
      </c>
      <c r="R42" s="27" t="str">
        <f>+LOOKUP(Tabulación!T43,'Formato encuesta para tabulació'!$C$111:$C$113,'Formato encuesta para tabulació'!$A$111:$A$113)</f>
        <v>Subsidiada</v>
      </c>
      <c r="S42" s="27" t="str">
        <f>+LOOKUP(Tabulación!U43,'Formato encuesta para tabulació'!$C$116:$C$120,'Formato encuesta para tabulació'!$A$116:$A$120)</f>
        <v>Ganancias de la misma actividad comercial</v>
      </c>
      <c r="T42" s="27" t="str">
        <f>+LOOKUP(Tabulación!V43,'Formato encuesta para tabulació'!$C$123:$C$127,'Formato encuesta para tabulació'!$A$123:$A$127)</f>
        <v>Regular</v>
      </c>
      <c r="U42" s="27" t="str">
        <f>+LOOKUP(Tabulación!W43,'Formato encuesta para tabulació'!$C$130:$C$132,'Formato encuesta para tabulació'!$A$130:$A$132)</f>
        <v>Si</v>
      </c>
      <c r="V42" s="27" t="str">
        <f>+LOOKUP(Tabulación!X43,'Formato encuesta para tabulació'!$C$135:$C$136,'Formato encuesta para tabulació'!$A$135:$A$136)</f>
        <v>No</v>
      </c>
      <c r="W42" s="27" t="str">
        <f>+LOOKUP(Tabulación!AA43,'Formato encuesta para tabulació'!$C$150:$C$152,'Formato encuesta para tabulació'!$A$150:$A$152)</f>
        <v>Si</v>
      </c>
      <c r="X42" s="27" t="str">
        <f>+LOOKUP(Tabulación!AB43,'Formato encuesta para tabulació'!$C$155:$C$161,'Formato encuesta para tabulació'!$A$155:$A$161)</f>
        <v>Competencia en el sector formal</v>
      </c>
    </row>
  </sheetData>
  <pageMargins left="0.7" right="0.7" top="0.75" bottom="0.75" header="0.3" footer="0.3"/>
  <pageSetup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8"/>
  <sheetViews>
    <sheetView workbookViewId="0">
      <selection activeCell="D14" sqref="D14"/>
    </sheetView>
  </sheetViews>
  <sheetFormatPr baseColWidth="10" defaultRowHeight="14.4" x14ac:dyDescent="0.3"/>
  <cols>
    <col min="1" max="1" width="17.5546875" customWidth="1"/>
    <col min="2" max="2" width="75.5546875" customWidth="1"/>
    <col min="3" max="3" width="16.88671875" customWidth="1"/>
  </cols>
  <sheetData>
    <row r="1" spans="1:2" ht="46.5" customHeight="1" x14ac:dyDescent="0.3">
      <c r="A1" s="66" t="s">
        <v>179</v>
      </c>
      <c r="B1" s="66"/>
    </row>
    <row r="3" spans="1:2" x14ac:dyDescent="0.3">
      <c r="A3" s="31" t="s">
        <v>136</v>
      </c>
      <c r="B3" t="s">
        <v>178</v>
      </c>
    </row>
    <row r="4" spans="1:2" x14ac:dyDescent="0.3">
      <c r="A4" s="32" t="s">
        <v>39</v>
      </c>
      <c r="B4" s="33">
        <v>22</v>
      </c>
    </row>
    <row r="5" spans="1:2" x14ac:dyDescent="0.3">
      <c r="A5" s="32" t="s">
        <v>40</v>
      </c>
      <c r="B5" s="33">
        <v>19</v>
      </c>
    </row>
    <row r="6" spans="1:2" x14ac:dyDescent="0.3">
      <c r="A6" s="32" t="s">
        <v>137</v>
      </c>
      <c r="B6" s="33">
        <v>41</v>
      </c>
    </row>
    <row r="23" spans="1:2" x14ac:dyDescent="0.3">
      <c r="A23" s="31" t="s">
        <v>136</v>
      </c>
      <c r="B23" t="s">
        <v>177</v>
      </c>
    </row>
    <row r="24" spans="1:2" x14ac:dyDescent="0.3">
      <c r="A24" s="32" t="s">
        <v>42</v>
      </c>
      <c r="B24" s="33">
        <v>2</v>
      </c>
    </row>
    <row r="25" spans="1:2" x14ac:dyDescent="0.3">
      <c r="A25" s="32" t="s">
        <v>43</v>
      </c>
      <c r="B25" s="33">
        <v>7</v>
      </c>
    </row>
    <row r="26" spans="1:2" x14ac:dyDescent="0.3">
      <c r="A26" s="32" t="s">
        <v>44</v>
      </c>
      <c r="B26" s="33">
        <v>32</v>
      </c>
    </row>
    <row r="27" spans="1:2" x14ac:dyDescent="0.3">
      <c r="A27" s="32" t="s">
        <v>137</v>
      </c>
      <c r="B27" s="33">
        <v>41</v>
      </c>
    </row>
    <row r="44" spans="1:2" x14ac:dyDescent="0.3">
      <c r="A44" s="31" t="s">
        <v>136</v>
      </c>
      <c r="B44" t="s">
        <v>176</v>
      </c>
    </row>
    <row r="45" spans="1:2" x14ac:dyDescent="0.3">
      <c r="A45" s="32" t="s">
        <v>106</v>
      </c>
      <c r="B45" s="33">
        <v>38</v>
      </c>
    </row>
    <row r="46" spans="1:2" x14ac:dyDescent="0.3">
      <c r="A46" s="32" t="s">
        <v>107</v>
      </c>
      <c r="B46" s="33">
        <v>3</v>
      </c>
    </row>
    <row r="47" spans="1:2" x14ac:dyDescent="0.3">
      <c r="A47" s="32" t="s">
        <v>137</v>
      </c>
      <c r="B47" s="33">
        <v>41</v>
      </c>
    </row>
    <row r="64" spans="1:2" x14ac:dyDescent="0.3">
      <c r="A64" s="31" t="s">
        <v>136</v>
      </c>
      <c r="B64" t="s">
        <v>175</v>
      </c>
    </row>
    <row r="65" spans="1:2" x14ac:dyDescent="0.3">
      <c r="A65" s="32" t="s">
        <v>104</v>
      </c>
      <c r="B65" s="33">
        <v>3</v>
      </c>
    </row>
    <row r="66" spans="1:2" x14ac:dyDescent="0.3">
      <c r="A66" s="32" t="s">
        <v>52</v>
      </c>
      <c r="B66" s="33">
        <v>19</v>
      </c>
    </row>
    <row r="67" spans="1:2" x14ac:dyDescent="0.3">
      <c r="A67" s="32" t="s">
        <v>53</v>
      </c>
      <c r="B67" s="33">
        <v>16</v>
      </c>
    </row>
    <row r="68" spans="1:2" x14ac:dyDescent="0.3">
      <c r="A68" s="32" t="s">
        <v>10</v>
      </c>
      <c r="B68" s="33">
        <v>2</v>
      </c>
    </row>
    <row r="69" spans="1:2" x14ac:dyDescent="0.3">
      <c r="A69" s="32" t="s">
        <v>103</v>
      </c>
      <c r="B69" s="33">
        <v>1</v>
      </c>
    </row>
    <row r="70" spans="1:2" x14ac:dyDescent="0.3">
      <c r="A70" s="32" t="s">
        <v>137</v>
      </c>
      <c r="B70" s="33">
        <v>41</v>
      </c>
    </row>
    <row r="87" spans="1:2" x14ac:dyDescent="0.3">
      <c r="A87" s="31" t="s">
        <v>136</v>
      </c>
      <c r="B87" t="s">
        <v>174</v>
      </c>
    </row>
    <row r="88" spans="1:2" x14ac:dyDescent="0.3">
      <c r="A88" s="32" t="s">
        <v>86</v>
      </c>
      <c r="B88" s="33">
        <v>23</v>
      </c>
    </row>
    <row r="89" spans="1:2" x14ac:dyDescent="0.3">
      <c r="A89" s="32" t="s">
        <v>85</v>
      </c>
      <c r="B89" s="33">
        <v>16</v>
      </c>
    </row>
    <row r="90" spans="1:2" x14ac:dyDescent="0.3">
      <c r="A90" s="32" t="s">
        <v>87</v>
      </c>
      <c r="B90" s="33">
        <v>2</v>
      </c>
    </row>
    <row r="91" spans="1:2" x14ac:dyDescent="0.3">
      <c r="A91" s="32" t="s">
        <v>137</v>
      </c>
      <c r="B91" s="33">
        <v>41</v>
      </c>
    </row>
    <row r="108" spans="1:2" x14ac:dyDescent="0.3">
      <c r="A108" s="31" t="s">
        <v>136</v>
      </c>
      <c r="B108" t="s">
        <v>173</v>
      </c>
    </row>
    <row r="109" spans="1:2" x14ac:dyDescent="0.3">
      <c r="A109" s="32" t="s">
        <v>61</v>
      </c>
      <c r="B109" s="33">
        <v>2</v>
      </c>
    </row>
    <row r="110" spans="1:2" x14ac:dyDescent="0.3">
      <c r="A110" s="32" t="s">
        <v>62</v>
      </c>
      <c r="B110" s="33">
        <v>1</v>
      </c>
    </row>
    <row r="111" spans="1:2" x14ac:dyDescent="0.3">
      <c r="A111" s="32" t="s">
        <v>63</v>
      </c>
      <c r="B111" s="33">
        <v>1</v>
      </c>
    </row>
    <row r="112" spans="1:2" x14ac:dyDescent="0.3">
      <c r="A112" s="32" t="s">
        <v>64</v>
      </c>
      <c r="B112" s="33">
        <v>3</v>
      </c>
    </row>
    <row r="113" spans="1:2" x14ac:dyDescent="0.3">
      <c r="A113" s="32" t="s">
        <v>65</v>
      </c>
      <c r="B113" s="33">
        <v>34</v>
      </c>
    </row>
    <row r="114" spans="1:2" x14ac:dyDescent="0.3">
      <c r="A114" s="32" t="s">
        <v>137</v>
      </c>
      <c r="B114" s="33">
        <v>41</v>
      </c>
    </row>
    <row r="131" spans="1:2" x14ac:dyDescent="0.3">
      <c r="A131" s="31" t="s">
        <v>136</v>
      </c>
      <c r="B131" t="s">
        <v>172</v>
      </c>
    </row>
    <row r="132" spans="1:2" x14ac:dyDescent="0.3">
      <c r="A132" s="32" t="s">
        <v>84</v>
      </c>
      <c r="B132" s="33">
        <v>2</v>
      </c>
    </row>
    <row r="133" spans="1:2" x14ac:dyDescent="0.3">
      <c r="A133" s="32" t="s">
        <v>83</v>
      </c>
      <c r="B133" s="33">
        <v>3</v>
      </c>
    </row>
    <row r="134" spans="1:2" x14ac:dyDescent="0.3">
      <c r="A134" s="32" t="s">
        <v>81</v>
      </c>
      <c r="B134" s="33">
        <v>1</v>
      </c>
    </row>
    <row r="135" spans="1:2" x14ac:dyDescent="0.3">
      <c r="A135" s="32" t="s">
        <v>82</v>
      </c>
      <c r="B135" s="33">
        <v>35</v>
      </c>
    </row>
    <row r="136" spans="1:2" x14ac:dyDescent="0.3">
      <c r="A136" s="32" t="s">
        <v>137</v>
      </c>
      <c r="B136" s="33">
        <v>41</v>
      </c>
    </row>
    <row r="153" spans="1:2" x14ac:dyDescent="0.3">
      <c r="A153" s="31" t="s">
        <v>136</v>
      </c>
      <c r="B153" t="s">
        <v>171</v>
      </c>
    </row>
    <row r="154" spans="1:2" x14ac:dyDescent="0.3">
      <c r="A154" s="32" t="s">
        <v>19</v>
      </c>
      <c r="B154" s="33">
        <v>37</v>
      </c>
    </row>
    <row r="155" spans="1:2" x14ac:dyDescent="0.3">
      <c r="A155" s="32" t="s">
        <v>20</v>
      </c>
      <c r="B155" s="33">
        <v>4</v>
      </c>
    </row>
    <row r="156" spans="1:2" x14ac:dyDescent="0.3">
      <c r="A156" s="32" t="s">
        <v>137</v>
      </c>
      <c r="B156" s="33">
        <v>41</v>
      </c>
    </row>
    <row r="173" spans="1:2" x14ac:dyDescent="0.3">
      <c r="A173" s="31" t="s">
        <v>136</v>
      </c>
      <c r="B173" t="s">
        <v>170</v>
      </c>
    </row>
    <row r="174" spans="1:2" x14ac:dyDescent="0.3">
      <c r="A174" s="32" t="s">
        <v>66</v>
      </c>
      <c r="B174" s="33">
        <v>7</v>
      </c>
    </row>
    <row r="175" spans="1:2" x14ac:dyDescent="0.3">
      <c r="A175" s="32" t="s">
        <v>54</v>
      </c>
      <c r="B175" s="33">
        <v>16</v>
      </c>
    </row>
    <row r="176" spans="1:2" x14ac:dyDescent="0.3">
      <c r="A176" s="32" t="s">
        <v>55</v>
      </c>
      <c r="B176" s="33">
        <v>12</v>
      </c>
    </row>
    <row r="177" spans="1:2" x14ac:dyDescent="0.3">
      <c r="A177" s="32" t="s">
        <v>56</v>
      </c>
      <c r="B177" s="33">
        <v>6</v>
      </c>
    </row>
    <row r="178" spans="1:2" x14ac:dyDescent="0.3">
      <c r="A178" s="32" t="s">
        <v>137</v>
      </c>
      <c r="B178" s="33">
        <v>41</v>
      </c>
    </row>
    <row r="195" spans="1:2" x14ac:dyDescent="0.3">
      <c r="A195" s="31" t="s">
        <v>136</v>
      </c>
      <c r="B195" t="s">
        <v>169</v>
      </c>
    </row>
    <row r="196" spans="1:2" x14ac:dyDescent="0.3">
      <c r="A196" s="32" t="s">
        <v>48</v>
      </c>
      <c r="B196" s="33">
        <v>27</v>
      </c>
    </row>
    <row r="197" spans="1:2" x14ac:dyDescent="0.3">
      <c r="A197" s="32" t="s">
        <v>57</v>
      </c>
      <c r="B197" s="33">
        <v>13</v>
      </c>
    </row>
    <row r="198" spans="1:2" x14ac:dyDescent="0.3">
      <c r="A198" s="32" t="s">
        <v>58</v>
      </c>
      <c r="B198" s="33">
        <v>1</v>
      </c>
    </row>
    <row r="199" spans="1:2" x14ac:dyDescent="0.3">
      <c r="A199" s="32" t="s">
        <v>137</v>
      </c>
      <c r="B199" s="33">
        <v>41</v>
      </c>
    </row>
    <row r="216" spans="1:2" x14ac:dyDescent="0.3">
      <c r="A216" s="31" t="s">
        <v>136</v>
      </c>
      <c r="B216" t="s">
        <v>168</v>
      </c>
    </row>
    <row r="217" spans="1:2" x14ac:dyDescent="0.3">
      <c r="A217" s="32" t="s">
        <v>2</v>
      </c>
      <c r="B217" s="33">
        <v>33</v>
      </c>
    </row>
    <row r="218" spans="1:2" x14ac:dyDescent="0.3">
      <c r="A218" s="32" t="s">
        <v>3</v>
      </c>
      <c r="B218" s="33">
        <v>4</v>
      </c>
    </row>
    <row r="219" spans="1:2" x14ac:dyDescent="0.3">
      <c r="A219" s="32" t="s">
        <v>4</v>
      </c>
      <c r="B219" s="33">
        <v>4</v>
      </c>
    </row>
    <row r="220" spans="1:2" x14ac:dyDescent="0.3">
      <c r="A220" s="32" t="s">
        <v>137</v>
      </c>
      <c r="B220" s="33">
        <v>41</v>
      </c>
    </row>
    <row r="237" spans="1:2" x14ac:dyDescent="0.3">
      <c r="A237" s="31" t="s">
        <v>136</v>
      </c>
      <c r="B237" t="s">
        <v>167</v>
      </c>
    </row>
    <row r="238" spans="1:2" x14ac:dyDescent="0.3">
      <c r="A238" s="32" t="s">
        <v>35</v>
      </c>
      <c r="B238" s="33">
        <v>1</v>
      </c>
    </row>
    <row r="239" spans="1:2" x14ac:dyDescent="0.3">
      <c r="A239" s="32" t="s">
        <v>50</v>
      </c>
      <c r="B239" s="33">
        <v>19</v>
      </c>
    </row>
    <row r="240" spans="1:2" x14ac:dyDescent="0.3">
      <c r="A240" s="32" t="s">
        <v>34</v>
      </c>
      <c r="B240" s="33">
        <v>20</v>
      </c>
    </row>
    <row r="241" spans="1:2" x14ac:dyDescent="0.3">
      <c r="A241" s="32" t="s">
        <v>36</v>
      </c>
      <c r="B241" s="33">
        <v>1</v>
      </c>
    </row>
    <row r="242" spans="1:2" x14ac:dyDescent="0.3">
      <c r="A242" s="32" t="s">
        <v>137</v>
      </c>
      <c r="B242" s="33">
        <v>41</v>
      </c>
    </row>
    <row r="259" spans="1:2" x14ac:dyDescent="0.3">
      <c r="A259" s="31" t="s">
        <v>136</v>
      </c>
      <c r="B259" s="34" t="s">
        <v>166</v>
      </c>
    </row>
    <row r="260" spans="1:2" x14ac:dyDescent="0.3">
      <c r="A260" s="32" t="s">
        <v>11</v>
      </c>
      <c r="B260" s="33">
        <v>38</v>
      </c>
    </row>
    <row r="261" spans="1:2" x14ac:dyDescent="0.3">
      <c r="A261" s="32" t="s">
        <v>13</v>
      </c>
      <c r="B261" s="33">
        <v>3</v>
      </c>
    </row>
    <row r="262" spans="1:2" x14ac:dyDescent="0.3">
      <c r="A262" s="32" t="s">
        <v>137</v>
      </c>
      <c r="B262" s="33">
        <v>41</v>
      </c>
    </row>
    <row r="279" spans="1:2" x14ac:dyDescent="0.3">
      <c r="A279" s="31" t="s">
        <v>136</v>
      </c>
      <c r="B279" s="34" t="s">
        <v>165</v>
      </c>
    </row>
    <row r="280" spans="1:2" x14ac:dyDescent="0.3">
      <c r="A280" s="32" t="s">
        <v>94</v>
      </c>
      <c r="B280" s="33">
        <v>29</v>
      </c>
    </row>
    <row r="281" spans="1:2" x14ac:dyDescent="0.3">
      <c r="A281" s="32" t="s">
        <v>93</v>
      </c>
      <c r="B281" s="33">
        <v>9</v>
      </c>
    </row>
    <row r="282" spans="1:2" x14ac:dyDescent="0.3">
      <c r="A282" s="32" t="s">
        <v>155</v>
      </c>
      <c r="B282" s="33">
        <v>3</v>
      </c>
    </row>
    <row r="283" spans="1:2" x14ac:dyDescent="0.3">
      <c r="A283" s="32" t="s">
        <v>137</v>
      </c>
      <c r="B283" s="33">
        <v>41</v>
      </c>
    </row>
    <row r="300" spans="1:2" x14ac:dyDescent="0.3">
      <c r="A300" s="31" t="s">
        <v>136</v>
      </c>
      <c r="B300" s="34" t="s">
        <v>156</v>
      </c>
    </row>
    <row r="301" spans="1:2" x14ac:dyDescent="0.3">
      <c r="A301" s="32" t="s">
        <v>67</v>
      </c>
      <c r="B301" s="33">
        <v>12</v>
      </c>
    </row>
    <row r="302" spans="1:2" x14ac:dyDescent="0.3">
      <c r="A302" s="32" t="s">
        <v>68</v>
      </c>
      <c r="B302" s="33">
        <v>11</v>
      </c>
    </row>
    <row r="303" spans="1:2" x14ac:dyDescent="0.3">
      <c r="A303" s="32" t="s">
        <v>97</v>
      </c>
      <c r="B303" s="33">
        <v>4</v>
      </c>
    </row>
    <row r="304" spans="1:2" x14ac:dyDescent="0.3">
      <c r="A304" s="32" t="s">
        <v>69</v>
      </c>
      <c r="B304" s="33">
        <v>2</v>
      </c>
    </row>
    <row r="305" spans="1:2" x14ac:dyDescent="0.3">
      <c r="A305" s="32" t="s">
        <v>70</v>
      </c>
      <c r="B305" s="33">
        <v>12</v>
      </c>
    </row>
    <row r="306" spans="1:2" x14ac:dyDescent="0.3">
      <c r="A306" s="32" t="s">
        <v>137</v>
      </c>
      <c r="B306" s="33">
        <v>41</v>
      </c>
    </row>
    <row r="323" spans="1:2" x14ac:dyDescent="0.3">
      <c r="A323" s="31" t="s">
        <v>136</v>
      </c>
      <c r="B323" s="34" t="s">
        <v>159</v>
      </c>
    </row>
    <row r="324" spans="1:2" x14ac:dyDescent="0.3">
      <c r="A324" s="32" t="s">
        <v>16</v>
      </c>
      <c r="B324" s="33">
        <v>5</v>
      </c>
    </row>
    <row r="325" spans="1:2" x14ac:dyDescent="0.3">
      <c r="A325" s="32" t="s">
        <v>15</v>
      </c>
      <c r="B325" s="33">
        <v>21</v>
      </c>
    </row>
    <row r="326" spans="1:2" x14ac:dyDescent="0.3">
      <c r="A326" s="32" t="s">
        <v>18</v>
      </c>
      <c r="B326" s="33">
        <v>15</v>
      </c>
    </row>
    <row r="327" spans="1:2" x14ac:dyDescent="0.3">
      <c r="A327" s="32" t="s">
        <v>137</v>
      </c>
      <c r="B327" s="33">
        <v>41</v>
      </c>
    </row>
    <row r="343" spans="1:2" x14ac:dyDescent="0.3">
      <c r="A343" s="31" t="s">
        <v>136</v>
      </c>
      <c r="B343" t="s">
        <v>160</v>
      </c>
    </row>
    <row r="344" spans="1:2" x14ac:dyDescent="0.3">
      <c r="A344" s="32" t="s">
        <v>22</v>
      </c>
      <c r="B344" s="33">
        <v>1</v>
      </c>
    </row>
    <row r="345" spans="1:2" x14ac:dyDescent="0.3">
      <c r="A345" s="32" t="s">
        <v>23</v>
      </c>
      <c r="B345" s="33">
        <v>4</v>
      </c>
    </row>
    <row r="346" spans="1:2" x14ac:dyDescent="0.3">
      <c r="A346" s="32" t="s">
        <v>21</v>
      </c>
      <c r="B346" s="33">
        <v>36</v>
      </c>
    </row>
    <row r="347" spans="1:2" x14ac:dyDescent="0.3">
      <c r="A347" s="32" t="s">
        <v>137</v>
      </c>
      <c r="B347" s="33">
        <v>41</v>
      </c>
    </row>
    <row r="364" spans="1:2" x14ac:dyDescent="0.3">
      <c r="A364" s="31" t="s">
        <v>136</v>
      </c>
      <c r="B364" s="34" t="s">
        <v>157</v>
      </c>
    </row>
    <row r="365" spans="1:2" x14ac:dyDescent="0.3">
      <c r="A365" s="32" t="s">
        <v>25</v>
      </c>
      <c r="B365" s="33">
        <v>2</v>
      </c>
    </row>
    <row r="366" spans="1:2" x14ac:dyDescent="0.3">
      <c r="A366" s="32" t="s">
        <v>71</v>
      </c>
      <c r="B366" s="33">
        <v>11</v>
      </c>
    </row>
    <row r="367" spans="1:2" x14ac:dyDescent="0.3">
      <c r="A367" s="32" t="s">
        <v>26</v>
      </c>
      <c r="B367" s="33">
        <v>5</v>
      </c>
    </row>
    <row r="368" spans="1:2" x14ac:dyDescent="0.3">
      <c r="A368" s="32" t="s">
        <v>51</v>
      </c>
      <c r="B368" s="33">
        <v>4</v>
      </c>
    </row>
    <row r="369" spans="1:2" x14ac:dyDescent="0.3">
      <c r="A369" s="32" t="s">
        <v>24</v>
      </c>
      <c r="B369" s="33">
        <v>19</v>
      </c>
    </row>
    <row r="370" spans="1:2" x14ac:dyDescent="0.3">
      <c r="A370" s="32" t="s">
        <v>137</v>
      </c>
      <c r="B370" s="33">
        <v>41</v>
      </c>
    </row>
    <row r="388" spans="1:2" x14ac:dyDescent="0.3">
      <c r="A388" s="31" t="s">
        <v>136</v>
      </c>
      <c r="B388" t="s">
        <v>158</v>
      </c>
    </row>
    <row r="389" spans="1:2" x14ac:dyDescent="0.3">
      <c r="A389" s="32" t="s">
        <v>30</v>
      </c>
      <c r="B389" s="33">
        <v>19</v>
      </c>
    </row>
    <row r="390" spans="1:2" x14ac:dyDescent="0.3">
      <c r="A390" s="32" t="s">
        <v>31</v>
      </c>
      <c r="B390" s="33">
        <v>8</v>
      </c>
    </row>
    <row r="391" spans="1:2" x14ac:dyDescent="0.3">
      <c r="A391" s="32" t="s">
        <v>29</v>
      </c>
      <c r="B391" s="33">
        <v>14</v>
      </c>
    </row>
    <row r="392" spans="1:2" x14ac:dyDescent="0.3">
      <c r="A392" s="32" t="s">
        <v>137</v>
      </c>
      <c r="B392" s="33">
        <v>41</v>
      </c>
    </row>
    <row r="409" spans="1:2" x14ac:dyDescent="0.3">
      <c r="A409" s="31" t="s">
        <v>136</v>
      </c>
      <c r="B409" s="34" t="s">
        <v>161</v>
      </c>
    </row>
    <row r="410" spans="1:2" x14ac:dyDescent="0.3">
      <c r="A410" s="32" t="s">
        <v>33</v>
      </c>
      <c r="B410" s="33">
        <v>8</v>
      </c>
    </row>
    <row r="411" spans="1:2" x14ac:dyDescent="0.3">
      <c r="A411" s="32" t="s">
        <v>14</v>
      </c>
      <c r="B411" s="33">
        <v>10</v>
      </c>
    </row>
    <row r="412" spans="1:2" x14ac:dyDescent="0.3">
      <c r="A412" s="32" t="s">
        <v>32</v>
      </c>
      <c r="B412" s="33">
        <v>23</v>
      </c>
    </row>
    <row r="413" spans="1:2" x14ac:dyDescent="0.3">
      <c r="A413" s="32" t="s">
        <v>137</v>
      </c>
      <c r="B413" s="33">
        <v>41</v>
      </c>
    </row>
    <row r="432" spans="1:2" x14ac:dyDescent="0.3">
      <c r="A432" s="31" t="s">
        <v>136</v>
      </c>
      <c r="B432" t="s">
        <v>162</v>
      </c>
    </row>
    <row r="433" spans="1:2" x14ac:dyDescent="0.3">
      <c r="A433" s="32" t="s">
        <v>37</v>
      </c>
      <c r="B433" s="33">
        <v>41</v>
      </c>
    </row>
    <row r="434" spans="1:2" x14ac:dyDescent="0.3">
      <c r="A434" s="32" t="s">
        <v>137</v>
      </c>
      <c r="B434" s="33">
        <v>41</v>
      </c>
    </row>
    <row r="451" spans="1:2" x14ac:dyDescent="0.3">
      <c r="A451" s="31" t="s">
        <v>136</v>
      </c>
      <c r="B451" t="s">
        <v>163</v>
      </c>
    </row>
    <row r="452" spans="1:2" x14ac:dyDescent="0.3">
      <c r="A452" s="32" t="s">
        <v>37</v>
      </c>
      <c r="B452" s="33">
        <v>25</v>
      </c>
    </row>
    <row r="453" spans="1:2" x14ac:dyDescent="0.3">
      <c r="A453" s="32" t="s">
        <v>32</v>
      </c>
      <c r="B453" s="33">
        <v>16</v>
      </c>
    </row>
    <row r="454" spans="1:2" x14ac:dyDescent="0.3">
      <c r="A454" s="32" t="s">
        <v>137</v>
      </c>
      <c r="B454" s="33">
        <v>41</v>
      </c>
    </row>
    <row r="471" spans="1:2" x14ac:dyDescent="0.3">
      <c r="A471" s="31" t="s">
        <v>136</v>
      </c>
      <c r="B471" t="s">
        <v>164</v>
      </c>
    </row>
    <row r="472" spans="1:2" x14ac:dyDescent="0.3">
      <c r="A472" s="32" t="s">
        <v>78</v>
      </c>
      <c r="B472" s="33">
        <v>4</v>
      </c>
    </row>
    <row r="473" spans="1:2" x14ac:dyDescent="0.3">
      <c r="A473" s="32" t="s">
        <v>80</v>
      </c>
      <c r="B473" s="33">
        <v>4</v>
      </c>
    </row>
    <row r="474" spans="1:2" x14ac:dyDescent="0.3">
      <c r="A474" s="32" t="s">
        <v>77</v>
      </c>
      <c r="B474" s="33">
        <v>13</v>
      </c>
    </row>
    <row r="475" spans="1:2" x14ac:dyDescent="0.3">
      <c r="A475" s="32" t="s">
        <v>76</v>
      </c>
      <c r="B475" s="33">
        <v>5</v>
      </c>
    </row>
    <row r="476" spans="1:2" x14ac:dyDescent="0.3">
      <c r="A476" s="32" t="s">
        <v>101</v>
      </c>
      <c r="B476" s="33">
        <v>3</v>
      </c>
    </row>
    <row r="477" spans="1:2" x14ac:dyDescent="0.3">
      <c r="A477" s="32" t="s">
        <v>91</v>
      </c>
      <c r="B477" s="33">
        <v>12</v>
      </c>
    </row>
    <row r="478" spans="1:2" x14ac:dyDescent="0.3">
      <c r="A478" s="32" t="s">
        <v>137</v>
      </c>
      <c r="B478" s="33">
        <v>41</v>
      </c>
    </row>
  </sheetData>
  <mergeCells count="1">
    <mergeCell ref="A1:B1"/>
  </mergeCells>
  <pageMargins left="0.7" right="0.7" top="0.75" bottom="0.75" header="0.3" footer="0.3"/>
  <pageSetup scale="95" orientation="landscape" r:id="rId24"/>
  <drawing r:id="rId2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workbookViewId="0">
      <selection activeCell="B1" sqref="B1"/>
    </sheetView>
  </sheetViews>
  <sheetFormatPr baseColWidth="10" defaultRowHeight="14.4" x14ac:dyDescent="0.3"/>
  <cols>
    <col min="1" max="1" width="27.6640625" customWidth="1"/>
    <col min="2" max="2" width="48.6640625" bestFit="1" customWidth="1"/>
    <col min="3" max="3" width="61.109375" customWidth="1"/>
    <col min="4" max="4" width="23" customWidth="1"/>
    <col min="5" max="5" width="47.88671875" customWidth="1"/>
    <col min="6" max="6" width="12.5546875" customWidth="1"/>
    <col min="7" max="7" width="12.5546875" bestFit="1" customWidth="1"/>
  </cols>
  <sheetData>
    <row r="1" spans="1:5" x14ac:dyDescent="0.3">
      <c r="A1" s="31" t="s">
        <v>192</v>
      </c>
      <c r="B1" s="31" t="s">
        <v>191</v>
      </c>
    </row>
    <row r="2" spans="1:5" x14ac:dyDescent="0.3">
      <c r="A2" s="31" t="s">
        <v>136</v>
      </c>
      <c r="B2" t="s">
        <v>86</v>
      </c>
      <c r="C2" t="s">
        <v>85</v>
      </c>
      <c r="D2" t="s">
        <v>87</v>
      </c>
      <c r="E2" t="s">
        <v>137</v>
      </c>
    </row>
    <row r="3" spans="1:5" x14ac:dyDescent="0.3">
      <c r="A3" s="32" t="s">
        <v>39</v>
      </c>
      <c r="B3" s="33">
        <v>13</v>
      </c>
      <c r="C3" s="33">
        <v>8</v>
      </c>
      <c r="D3" s="33">
        <v>1</v>
      </c>
      <c r="E3" s="33">
        <v>22</v>
      </c>
    </row>
    <row r="4" spans="1:5" x14ac:dyDescent="0.3">
      <c r="A4" s="32" t="s">
        <v>40</v>
      </c>
      <c r="B4" s="33">
        <v>10</v>
      </c>
      <c r="C4" s="33">
        <v>8</v>
      </c>
      <c r="D4" s="33">
        <v>1</v>
      </c>
      <c r="E4" s="33">
        <v>19</v>
      </c>
    </row>
    <row r="5" spans="1:5" x14ac:dyDescent="0.3">
      <c r="A5" s="32" t="s">
        <v>137</v>
      </c>
      <c r="B5" s="33">
        <v>23</v>
      </c>
      <c r="C5" s="33">
        <v>16</v>
      </c>
      <c r="D5" s="33">
        <v>2</v>
      </c>
      <c r="E5" s="33">
        <v>41</v>
      </c>
    </row>
    <row r="22" spans="1:7" x14ac:dyDescent="0.3">
      <c r="A22" s="31" t="s">
        <v>193</v>
      </c>
      <c r="B22" s="31" t="s">
        <v>191</v>
      </c>
    </row>
    <row r="23" spans="1:7" x14ac:dyDescent="0.3">
      <c r="A23" s="31" t="s">
        <v>136</v>
      </c>
      <c r="B23" t="s">
        <v>61</v>
      </c>
      <c r="C23" t="s">
        <v>62</v>
      </c>
      <c r="D23" t="s">
        <v>63</v>
      </c>
      <c r="E23" t="s">
        <v>64</v>
      </c>
      <c r="F23" t="s">
        <v>65</v>
      </c>
      <c r="G23" t="s">
        <v>137</v>
      </c>
    </row>
    <row r="24" spans="1:7" x14ac:dyDescent="0.3">
      <c r="A24" s="32" t="s">
        <v>19</v>
      </c>
      <c r="B24" s="33">
        <v>1</v>
      </c>
      <c r="C24" s="33">
        <v>1</v>
      </c>
      <c r="D24" s="33">
        <v>1</v>
      </c>
      <c r="E24" s="33">
        <v>2</v>
      </c>
      <c r="F24" s="33">
        <v>32</v>
      </c>
      <c r="G24" s="33">
        <v>37</v>
      </c>
    </row>
    <row r="25" spans="1:7" x14ac:dyDescent="0.3">
      <c r="A25" s="32" t="s">
        <v>20</v>
      </c>
      <c r="B25" s="33">
        <v>1</v>
      </c>
      <c r="C25" s="33"/>
      <c r="D25" s="33"/>
      <c r="E25" s="33">
        <v>1</v>
      </c>
      <c r="F25" s="33">
        <v>2</v>
      </c>
      <c r="G25" s="33">
        <v>4</v>
      </c>
    </row>
    <row r="26" spans="1:7" x14ac:dyDescent="0.3">
      <c r="A26" s="32" t="s">
        <v>137</v>
      </c>
      <c r="B26" s="33">
        <v>2</v>
      </c>
      <c r="C26" s="33">
        <v>1</v>
      </c>
      <c r="D26" s="33">
        <v>1</v>
      </c>
      <c r="E26" s="33">
        <v>3</v>
      </c>
      <c r="F26" s="33">
        <v>34</v>
      </c>
      <c r="G26" s="33">
        <v>41</v>
      </c>
    </row>
    <row r="43" spans="1:6" x14ac:dyDescent="0.3">
      <c r="A43" s="31" t="s">
        <v>190</v>
      </c>
      <c r="B43" s="31" t="s">
        <v>191</v>
      </c>
    </row>
    <row r="44" spans="1:6" x14ac:dyDescent="0.3">
      <c r="A44" s="31" t="s">
        <v>136</v>
      </c>
      <c r="B44" t="s">
        <v>84</v>
      </c>
      <c r="C44" t="s">
        <v>83</v>
      </c>
      <c r="D44" t="s">
        <v>81</v>
      </c>
      <c r="E44" t="s">
        <v>82</v>
      </c>
      <c r="F44" t="s">
        <v>137</v>
      </c>
    </row>
    <row r="45" spans="1:6" x14ac:dyDescent="0.3">
      <c r="A45" s="32" t="s">
        <v>48</v>
      </c>
      <c r="B45" s="33"/>
      <c r="C45" s="33">
        <v>1</v>
      </c>
      <c r="D45" s="33">
        <v>1</v>
      </c>
      <c r="E45" s="33">
        <v>25</v>
      </c>
      <c r="F45" s="33">
        <v>27</v>
      </c>
    </row>
    <row r="46" spans="1:6" x14ac:dyDescent="0.3">
      <c r="A46" s="32" t="s">
        <v>57</v>
      </c>
      <c r="B46" s="33">
        <v>2</v>
      </c>
      <c r="C46" s="33">
        <v>2</v>
      </c>
      <c r="D46" s="33"/>
      <c r="E46" s="33">
        <v>9</v>
      </c>
      <c r="F46" s="33">
        <v>13</v>
      </c>
    </row>
    <row r="47" spans="1:6" x14ac:dyDescent="0.3">
      <c r="A47" s="32" t="s">
        <v>58</v>
      </c>
      <c r="B47" s="33"/>
      <c r="C47" s="33"/>
      <c r="D47" s="33"/>
      <c r="E47" s="33">
        <v>1</v>
      </c>
      <c r="F47" s="33">
        <v>1</v>
      </c>
    </row>
    <row r="48" spans="1:6" x14ac:dyDescent="0.3">
      <c r="A48" s="32" t="s">
        <v>137</v>
      </c>
      <c r="B48" s="33">
        <v>2</v>
      </c>
      <c r="C48" s="33">
        <v>3</v>
      </c>
      <c r="D48" s="33">
        <v>1</v>
      </c>
      <c r="E48" s="33">
        <v>35</v>
      </c>
      <c r="F48" s="33">
        <v>41</v>
      </c>
    </row>
  </sheetData>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8"/>
  <sheetViews>
    <sheetView workbookViewId="0">
      <selection activeCell="J27" sqref="J27"/>
    </sheetView>
  </sheetViews>
  <sheetFormatPr baseColWidth="10" defaultRowHeight="14.4" x14ac:dyDescent="0.3"/>
  <sheetData>
    <row r="1" spans="1:1" x14ac:dyDescent="0.3">
      <c r="A1" t="s">
        <v>194</v>
      </c>
    </row>
    <row r="3" spans="1:1" x14ac:dyDescent="0.3">
      <c r="A3" t="s">
        <v>225</v>
      </c>
    </row>
    <row r="4" spans="1:1" x14ac:dyDescent="0.3">
      <c r="A4" t="s">
        <v>195</v>
      </c>
    </row>
    <row r="5" spans="1:1" x14ac:dyDescent="0.3">
      <c r="A5" t="s">
        <v>196</v>
      </c>
    </row>
    <row r="6" spans="1:1" x14ac:dyDescent="0.3">
      <c r="A6" t="s">
        <v>226</v>
      </c>
    </row>
    <row r="7" spans="1:1" x14ac:dyDescent="0.3">
      <c r="A7" t="s">
        <v>227</v>
      </c>
    </row>
    <row r="8" spans="1:1" x14ac:dyDescent="0.3">
      <c r="A8" t="s">
        <v>197</v>
      </c>
    </row>
    <row r="9" spans="1:1" x14ac:dyDescent="0.3">
      <c r="A9" t="s">
        <v>198</v>
      </c>
    </row>
    <row r="10" spans="1:1" x14ac:dyDescent="0.3">
      <c r="A10" t="s">
        <v>199</v>
      </c>
    </row>
    <row r="11" spans="1:1" x14ac:dyDescent="0.3">
      <c r="A11" t="s">
        <v>200</v>
      </c>
    </row>
    <row r="12" spans="1:1" x14ac:dyDescent="0.3">
      <c r="A12" t="s">
        <v>201</v>
      </c>
    </row>
    <row r="13" spans="1:1" x14ac:dyDescent="0.3">
      <c r="A13" t="s">
        <v>202</v>
      </c>
    </row>
    <row r="14" spans="1:1" x14ac:dyDescent="0.3">
      <c r="A14" t="s">
        <v>203</v>
      </c>
    </row>
    <row r="15" spans="1:1" x14ac:dyDescent="0.3">
      <c r="A15" t="s">
        <v>204</v>
      </c>
    </row>
    <row r="16" spans="1:1" x14ac:dyDescent="0.3">
      <c r="A16" t="s">
        <v>205</v>
      </c>
    </row>
    <row r="17" spans="1:1" x14ac:dyDescent="0.3">
      <c r="A17" t="s">
        <v>206</v>
      </c>
    </row>
    <row r="18" spans="1:1" x14ac:dyDescent="0.3">
      <c r="A18" t="s">
        <v>207</v>
      </c>
    </row>
    <row r="19" spans="1:1" x14ac:dyDescent="0.3">
      <c r="A19" t="s">
        <v>208</v>
      </c>
    </row>
    <row r="20" spans="1:1" x14ac:dyDescent="0.3">
      <c r="A20" t="s">
        <v>209</v>
      </c>
    </row>
    <row r="21" spans="1:1" x14ac:dyDescent="0.3">
      <c r="A21" t="s">
        <v>210</v>
      </c>
    </row>
    <row r="22" spans="1:1" x14ac:dyDescent="0.3">
      <c r="A22" t="s">
        <v>211</v>
      </c>
    </row>
    <row r="23" spans="1:1" x14ac:dyDescent="0.3">
      <c r="A23" t="s">
        <v>212</v>
      </c>
    </row>
    <row r="24" spans="1:1" x14ac:dyDescent="0.3">
      <c r="A24" t="s">
        <v>213</v>
      </c>
    </row>
    <row r="25" spans="1:1" x14ac:dyDescent="0.3">
      <c r="A25" t="s">
        <v>214</v>
      </c>
    </row>
    <row r="26" spans="1:1" x14ac:dyDescent="0.3">
      <c r="A26" t="s">
        <v>215</v>
      </c>
    </row>
    <row r="27" spans="1:1" x14ac:dyDescent="0.3">
      <c r="A27" t="s">
        <v>216</v>
      </c>
    </row>
    <row r="28" spans="1:1" x14ac:dyDescent="0.3">
      <c r="A28"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7"/>
  <sheetViews>
    <sheetView topLeftCell="A103" workbookViewId="0">
      <selection activeCell="C195" sqref="C195"/>
    </sheetView>
  </sheetViews>
  <sheetFormatPr baseColWidth="10" defaultRowHeight="14.4" x14ac:dyDescent="0.3"/>
  <cols>
    <col min="1" max="1" width="43.109375" customWidth="1"/>
    <col min="2" max="2" width="22.44140625" customWidth="1"/>
    <col min="3" max="3" width="13.6640625" customWidth="1"/>
    <col min="4" max="4" width="12.5546875" customWidth="1"/>
    <col min="5" max="5" width="17.88671875" customWidth="1"/>
    <col min="6" max="6" width="12.5546875" customWidth="1"/>
    <col min="7" max="7" width="12.5546875" bestFit="1" customWidth="1"/>
  </cols>
  <sheetData>
    <row r="1" spans="1:4" x14ac:dyDescent="0.3">
      <c r="A1" s="31" t="s">
        <v>218</v>
      </c>
      <c r="B1" s="31" t="s">
        <v>191</v>
      </c>
    </row>
    <row r="2" spans="1:4" x14ac:dyDescent="0.3">
      <c r="A2" s="31" t="s">
        <v>136</v>
      </c>
      <c r="B2" t="s">
        <v>19</v>
      </c>
      <c r="C2" t="s">
        <v>20</v>
      </c>
      <c r="D2" t="s">
        <v>137</v>
      </c>
    </row>
    <row r="3" spans="1:4" x14ac:dyDescent="0.3">
      <c r="A3" s="32" t="s">
        <v>61</v>
      </c>
      <c r="B3" s="33">
        <v>1</v>
      </c>
      <c r="C3" s="33">
        <v>1</v>
      </c>
      <c r="D3" s="33">
        <v>2</v>
      </c>
    </row>
    <row r="4" spans="1:4" x14ac:dyDescent="0.3">
      <c r="A4" s="32" t="s">
        <v>62</v>
      </c>
      <c r="B4" s="33">
        <v>1</v>
      </c>
      <c r="C4" s="33"/>
      <c r="D4" s="33">
        <v>1</v>
      </c>
    </row>
    <row r="5" spans="1:4" x14ac:dyDescent="0.3">
      <c r="A5" s="32" t="s">
        <v>63</v>
      </c>
      <c r="B5" s="33">
        <v>1</v>
      </c>
      <c r="C5" s="33"/>
      <c r="D5" s="33">
        <v>1</v>
      </c>
    </row>
    <row r="6" spans="1:4" x14ac:dyDescent="0.3">
      <c r="A6" s="32" t="s">
        <v>64</v>
      </c>
      <c r="B6" s="33">
        <v>2</v>
      </c>
      <c r="C6" s="33">
        <v>1</v>
      </c>
      <c r="D6" s="33">
        <v>3</v>
      </c>
    </row>
    <row r="7" spans="1:4" x14ac:dyDescent="0.3">
      <c r="A7" s="32" t="s">
        <v>65</v>
      </c>
      <c r="B7" s="33">
        <v>32</v>
      </c>
      <c r="C7" s="33">
        <v>2</v>
      </c>
      <c r="D7" s="33">
        <v>34</v>
      </c>
    </row>
    <row r="8" spans="1:4" x14ac:dyDescent="0.3">
      <c r="A8" s="32" t="s">
        <v>137</v>
      </c>
      <c r="B8" s="33">
        <v>37</v>
      </c>
      <c r="C8" s="33">
        <v>4</v>
      </c>
      <c r="D8" s="33">
        <v>41</v>
      </c>
    </row>
    <row r="25" spans="1:7" x14ac:dyDescent="0.3">
      <c r="A25" s="31" t="s">
        <v>219</v>
      </c>
      <c r="B25" s="31" t="s">
        <v>191</v>
      </c>
    </row>
    <row r="26" spans="1:7" x14ac:dyDescent="0.3">
      <c r="A26" s="31" t="s">
        <v>136</v>
      </c>
      <c r="B26" t="s">
        <v>104</v>
      </c>
      <c r="C26" t="s">
        <v>52</v>
      </c>
      <c r="D26" t="s">
        <v>53</v>
      </c>
      <c r="E26" t="s">
        <v>10</v>
      </c>
      <c r="F26" t="s">
        <v>103</v>
      </c>
      <c r="G26" t="s">
        <v>137</v>
      </c>
    </row>
    <row r="27" spans="1:7" x14ac:dyDescent="0.3">
      <c r="A27" s="32" t="s">
        <v>42</v>
      </c>
      <c r="B27" s="33"/>
      <c r="C27" s="33"/>
      <c r="D27" s="33">
        <v>2</v>
      </c>
      <c r="E27" s="33"/>
      <c r="F27" s="33"/>
      <c r="G27" s="33">
        <v>2</v>
      </c>
    </row>
    <row r="28" spans="1:7" x14ac:dyDescent="0.3">
      <c r="A28" s="32" t="s">
        <v>43</v>
      </c>
      <c r="B28" s="33"/>
      <c r="C28" s="33">
        <v>3</v>
      </c>
      <c r="D28" s="33">
        <v>3</v>
      </c>
      <c r="E28" s="33"/>
      <c r="F28" s="33">
        <v>1</v>
      </c>
      <c r="G28" s="33">
        <v>7</v>
      </c>
    </row>
    <row r="29" spans="1:7" x14ac:dyDescent="0.3">
      <c r="A29" s="32" t="s">
        <v>44</v>
      </c>
      <c r="B29" s="33">
        <v>3</v>
      </c>
      <c r="C29" s="33">
        <v>16</v>
      </c>
      <c r="D29" s="33">
        <v>11</v>
      </c>
      <c r="E29" s="33">
        <v>2</v>
      </c>
      <c r="F29" s="33"/>
      <c r="G29" s="33">
        <v>32</v>
      </c>
    </row>
    <row r="30" spans="1:7" x14ac:dyDescent="0.3">
      <c r="A30" s="32" t="s">
        <v>137</v>
      </c>
      <c r="B30" s="33">
        <v>3</v>
      </c>
      <c r="C30" s="33">
        <v>19</v>
      </c>
      <c r="D30" s="33">
        <v>16</v>
      </c>
      <c r="E30" s="33">
        <v>2</v>
      </c>
      <c r="F30" s="33">
        <v>1</v>
      </c>
      <c r="G30" s="33">
        <v>41</v>
      </c>
    </row>
    <row r="47" spans="1:7" x14ac:dyDescent="0.3">
      <c r="A47" s="31" t="s">
        <v>220</v>
      </c>
      <c r="B47" s="31" t="s">
        <v>191</v>
      </c>
    </row>
    <row r="48" spans="1:7" x14ac:dyDescent="0.3">
      <c r="A48" s="31" t="s">
        <v>136</v>
      </c>
      <c r="B48" t="s">
        <v>104</v>
      </c>
      <c r="C48" t="s">
        <v>52</v>
      </c>
      <c r="D48" t="s">
        <v>53</v>
      </c>
      <c r="E48" t="s">
        <v>10</v>
      </c>
      <c r="F48" t="s">
        <v>103</v>
      </c>
      <c r="G48" t="s">
        <v>137</v>
      </c>
    </row>
    <row r="49" spans="1:7" x14ac:dyDescent="0.3">
      <c r="A49" s="32" t="s">
        <v>86</v>
      </c>
      <c r="B49" s="33">
        <v>3</v>
      </c>
      <c r="C49" s="33">
        <v>14</v>
      </c>
      <c r="D49" s="33">
        <v>6</v>
      </c>
      <c r="E49" s="33"/>
      <c r="F49" s="33"/>
      <c r="G49" s="33">
        <v>23</v>
      </c>
    </row>
    <row r="50" spans="1:7" x14ac:dyDescent="0.3">
      <c r="A50" s="32" t="s">
        <v>85</v>
      </c>
      <c r="B50" s="33"/>
      <c r="C50" s="33">
        <v>5</v>
      </c>
      <c r="D50" s="33">
        <v>9</v>
      </c>
      <c r="E50" s="33">
        <v>2</v>
      </c>
      <c r="F50" s="33"/>
      <c r="G50" s="33">
        <v>16</v>
      </c>
    </row>
    <row r="51" spans="1:7" x14ac:dyDescent="0.3">
      <c r="A51" s="32" t="s">
        <v>87</v>
      </c>
      <c r="B51" s="33"/>
      <c r="C51" s="33"/>
      <c r="D51" s="33">
        <v>1</v>
      </c>
      <c r="E51" s="33"/>
      <c r="F51" s="33">
        <v>1</v>
      </c>
      <c r="G51" s="33">
        <v>2</v>
      </c>
    </row>
    <row r="52" spans="1:7" x14ac:dyDescent="0.3">
      <c r="A52" s="32" t="s">
        <v>137</v>
      </c>
      <c r="B52" s="33">
        <v>3</v>
      </c>
      <c r="C52" s="33">
        <v>19</v>
      </c>
      <c r="D52" s="33">
        <v>16</v>
      </c>
      <c r="E52" s="33">
        <v>2</v>
      </c>
      <c r="F52" s="33">
        <v>1</v>
      </c>
      <c r="G52" s="33">
        <v>41</v>
      </c>
    </row>
    <row r="69" spans="1:6" x14ac:dyDescent="0.3">
      <c r="A69" s="31" t="s">
        <v>192</v>
      </c>
      <c r="B69" s="31" t="s">
        <v>191</v>
      </c>
    </row>
    <row r="70" spans="1:6" x14ac:dyDescent="0.3">
      <c r="A70" s="31" t="s">
        <v>136</v>
      </c>
      <c r="B70" t="s">
        <v>66</v>
      </c>
      <c r="C70" t="s">
        <v>54</v>
      </c>
      <c r="D70" t="s">
        <v>55</v>
      </c>
      <c r="E70" t="s">
        <v>56</v>
      </c>
      <c r="F70" t="s">
        <v>137</v>
      </c>
    </row>
    <row r="71" spans="1:6" x14ac:dyDescent="0.3">
      <c r="A71" s="32" t="s">
        <v>39</v>
      </c>
      <c r="B71" s="33">
        <v>5</v>
      </c>
      <c r="C71" s="33">
        <v>9</v>
      </c>
      <c r="D71" s="33">
        <v>8</v>
      </c>
      <c r="E71" s="33"/>
      <c r="F71" s="33">
        <v>22</v>
      </c>
    </row>
    <row r="72" spans="1:6" x14ac:dyDescent="0.3">
      <c r="A72" s="32" t="s">
        <v>40</v>
      </c>
      <c r="B72" s="33">
        <v>2</v>
      </c>
      <c r="C72" s="33">
        <v>7</v>
      </c>
      <c r="D72" s="33">
        <v>4</v>
      </c>
      <c r="E72" s="33">
        <v>6</v>
      </c>
      <c r="F72" s="33">
        <v>19</v>
      </c>
    </row>
    <row r="73" spans="1:6" x14ac:dyDescent="0.3">
      <c r="A73" s="32" t="s">
        <v>137</v>
      </c>
      <c r="B73" s="33">
        <v>7</v>
      </c>
      <c r="C73" s="33">
        <v>16</v>
      </c>
      <c r="D73" s="33">
        <v>12</v>
      </c>
      <c r="E73" s="33">
        <v>6</v>
      </c>
      <c r="F73" s="33">
        <v>41</v>
      </c>
    </row>
    <row r="91" spans="1:5" x14ac:dyDescent="0.3">
      <c r="A91" s="31" t="s">
        <v>221</v>
      </c>
      <c r="B91" s="31" t="s">
        <v>191</v>
      </c>
    </row>
    <row r="92" spans="1:5" x14ac:dyDescent="0.3">
      <c r="A92" s="31" t="s">
        <v>136</v>
      </c>
      <c r="B92" t="s">
        <v>94</v>
      </c>
      <c r="C92" t="s">
        <v>93</v>
      </c>
      <c r="D92" t="s">
        <v>155</v>
      </c>
      <c r="E92" t="s">
        <v>137</v>
      </c>
    </row>
    <row r="93" spans="1:5" x14ac:dyDescent="0.3">
      <c r="A93" s="32" t="s">
        <v>11</v>
      </c>
      <c r="B93" s="33">
        <v>29</v>
      </c>
      <c r="C93" s="33">
        <v>9</v>
      </c>
      <c r="D93" s="33"/>
      <c r="E93" s="33">
        <v>38</v>
      </c>
    </row>
    <row r="94" spans="1:5" x14ac:dyDescent="0.3">
      <c r="A94" s="32" t="s">
        <v>13</v>
      </c>
      <c r="B94" s="33"/>
      <c r="C94" s="33"/>
      <c r="D94" s="33">
        <v>3</v>
      </c>
      <c r="E94" s="33">
        <v>3</v>
      </c>
    </row>
    <row r="95" spans="1:5" x14ac:dyDescent="0.3">
      <c r="A95" s="32" t="s">
        <v>137</v>
      </c>
      <c r="B95" s="33">
        <v>29</v>
      </c>
      <c r="C95" s="33">
        <v>9</v>
      </c>
      <c r="D95" s="33">
        <v>3</v>
      </c>
      <c r="E95" s="33">
        <v>41</v>
      </c>
    </row>
    <row r="113" spans="1:7" x14ac:dyDescent="0.3">
      <c r="A113" s="31" t="s">
        <v>221</v>
      </c>
      <c r="B113" s="31" t="s">
        <v>191</v>
      </c>
    </row>
    <row r="114" spans="1:7" x14ac:dyDescent="0.3">
      <c r="A114" s="31" t="s">
        <v>136</v>
      </c>
      <c r="B114" t="s">
        <v>67</v>
      </c>
      <c r="C114" t="s">
        <v>68</v>
      </c>
      <c r="D114" t="s">
        <v>97</v>
      </c>
      <c r="E114" t="s">
        <v>69</v>
      </c>
      <c r="F114" t="s">
        <v>70</v>
      </c>
      <c r="G114" t="s">
        <v>137</v>
      </c>
    </row>
    <row r="115" spans="1:7" x14ac:dyDescent="0.3">
      <c r="A115" s="32" t="s">
        <v>11</v>
      </c>
      <c r="B115" s="33">
        <v>12</v>
      </c>
      <c r="C115" s="33">
        <v>9</v>
      </c>
      <c r="D115" s="33">
        <v>4</v>
      </c>
      <c r="E115" s="33">
        <v>2</v>
      </c>
      <c r="F115" s="33">
        <v>11</v>
      </c>
      <c r="G115" s="33">
        <v>38</v>
      </c>
    </row>
    <row r="116" spans="1:7" x14ac:dyDescent="0.3">
      <c r="A116" s="32" t="s">
        <v>13</v>
      </c>
      <c r="B116" s="33"/>
      <c r="C116" s="33">
        <v>2</v>
      </c>
      <c r="D116" s="33"/>
      <c r="E116" s="33"/>
      <c r="F116" s="33">
        <v>1</v>
      </c>
      <c r="G116" s="33">
        <v>3</v>
      </c>
    </row>
    <row r="117" spans="1:7" x14ac:dyDescent="0.3">
      <c r="A117" s="32" t="s">
        <v>137</v>
      </c>
      <c r="B117" s="33">
        <v>12</v>
      </c>
      <c r="C117" s="33">
        <v>11</v>
      </c>
      <c r="D117" s="33">
        <v>4</v>
      </c>
      <c r="E117" s="33">
        <v>2</v>
      </c>
      <c r="F117" s="33">
        <v>12</v>
      </c>
      <c r="G117" s="33">
        <v>41</v>
      </c>
    </row>
    <row r="134" spans="1:5" x14ac:dyDescent="0.3">
      <c r="A134" s="31" t="s">
        <v>221</v>
      </c>
      <c r="B134" s="31" t="s">
        <v>191</v>
      </c>
    </row>
    <row r="135" spans="1:5" x14ac:dyDescent="0.3">
      <c r="A135" s="31" t="s">
        <v>136</v>
      </c>
      <c r="B135" t="s">
        <v>16</v>
      </c>
      <c r="C135" t="s">
        <v>15</v>
      </c>
      <c r="D135" t="s">
        <v>18</v>
      </c>
      <c r="E135" t="s">
        <v>137</v>
      </c>
    </row>
    <row r="136" spans="1:5" x14ac:dyDescent="0.3">
      <c r="A136" s="32" t="s">
        <v>11</v>
      </c>
      <c r="B136" s="33">
        <v>5</v>
      </c>
      <c r="C136" s="33">
        <v>19</v>
      </c>
      <c r="D136" s="33">
        <v>14</v>
      </c>
      <c r="E136" s="33">
        <v>38</v>
      </c>
    </row>
    <row r="137" spans="1:5" x14ac:dyDescent="0.3">
      <c r="A137" s="32" t="s">
        <v>13</v>
      </c>
      <c r="B137" s="33"/>
      <c r="C137" s="33">
        <v>2</v>
      </c>
      <c r="D137" s="33">
        <v>1</v>
      </c>
      <c r="E137" s="33">
        <v>3</v>
      </c>
    </row>
    <row r="138" spans="1:5" x14ac:dyDescent="0.3">
      <c r="A138" s="32" t="s">
        <v>137</v>
      </c>
      <c r="B138" s="33">
        <v>5</v>
      </c>
      <c r="C138" s="33">
        <v>21</v>
      </c>
      <c r="D138" s="33">
        <v>15</v>
      </c>
      <c r="E138" s="33">
        <v>41</v>
      </c>
    </row>
    <row r="156" spans="1:5" x14ac:dyDescent="0.3">
      <c r="A156" s="31" t="s">
        <v>222</v>
      </c>
      <c r="B156" s="31" t="s">
        <v>191</v>
      </c>
    </row>
    <row r="157" spans="1:5" x14ac:dyDescent="0.3">
      <c r="A157" s="31" t="s">
        <v>136</v>
      </c>
      <c r="B157" t="s">
        <v>48</v>
      </c>
      <c r="C157" t="s">
        <v>57</v>
      </c>
      <c r="D157" t="s">
        <v>58</v>
      </c>
      <c r="E157" t="s">
        <v>137</v>
      </c>
    </row>
    <row r="158" spans="1:5" x14ac:dyDescent="0.3">
      <c r="A158" s="32" t="s">
        <v>22</v>
      </c>
      <c r="B158" s="33">
        <v>1</v>
      </c>
      <c r="C158" s="33"/>
      <c r="D158" s="33"/>
      <c r="E158" s="33">
        <v>1</v>
      </c>
    </row>
    <row r="159" spans="1:5" x14ac:dyDescent="0.3">
      <c r="A159" s="32" t="s">
        <v>23</v>
      </c>
      <c r="B159" s="33">
        <v>3</v>
      </c>
      <c r="C159" s="33">
        <v>1</v>
      </c>
      <c r="D159" s="33"/>
      <c r="E159" s="33">
        <v>4</v>
      </c>
    </row>
    <row r="160" spans="1:5" x14ac:dyDescent="0.3">
      <c r="A160" s="32" t="s">
        <v>21</v>
      </c>
      <c r="B160" s="33">
        <v>23</v>
      </c>
      <c r="C160" s="33">
        <v>12</v>
      </c>
      <c r="D160" s="33">
        <v>1</v>
      </c>
      <c r="E160" s="33">
        <v>36</v>
      </c>
    </row>
    <row r="161" spans="1:5" x14ac:dyDescent="0.3">
      <c r="A161" s="32" t="s">
        <v>137</v>
      </c>
      <c r="B161" s="33">
        <v>27</v>
      </c>
      <c r="C161" s="33">
        <v>13</v>
      </c>
      <c r="D161" s="33">
        <v>1</v>
      </c>
      <c r="E161" s="33">
        <v>41</v>
      </c>
    </row>
    <row r="178" spans="1:7" x14ac:dyDescent="0.3">
      <c r="A178" s="31" t="s">
        <v>223</v>
      </c>
      <c r="B178" s="31" t="s">
        <v>191</v>
      </c>
    </row>
    <row r="179" spans="1:7" x14ac:dyDescent="0.3">
      <c r="A179" s="31" t="s">
        <v>136</v>
      </c>
      <c r="B179" t="s">
        <v>104</v>
      </c>
      <c r="C179" t="s">
        <v>52</v>
      </c>
      <c r="D179" t="s">
        <v>53</v>
      </c>
      <c r="E179" t="s">
        <v>10</v>
      </c>
      <c r="F179" t="s">
        <v>103</v>
      </c>
      <c r="G179" t="s">
        <v>137</v>
      </c>
    </row>
    <row r="180" spans="1:7" x14ac:dyDescent="0.3">
      <c r="A180" s="32" t="s">
        <v>25</v>
      </c>
      <c r="B180" s="33"/>
      <c r="C180" s="33">
        <v>1</v>
      </c>
      <c r="D180" s="33">
        <v>1</v>
      </c>
      <c r="E180" s="33"/>
      <c r="F180" s="33"/>
      <c r="G180" s="33">
        <v>2</v>
      </c>
    </row>
    <row r="181" spans="1:7" x14ac:dyDescent="0.3">
      <c r="A181" s="32" t="s">
        <v>71</v>
      </c>
      <c r="B181" s="33">
        <v>1</v>
      </c>
      <c r="C181" s="33">
        <v>5</v>
      </c>
      <c r="D181" s="33">
        <v>3</v>
      </c>
      <c r="E181" s="33">
        <v>1</v>
      </c>
      <c r="F181" s="33">
        <v>1</v>
      </c>
      <c r="G181" s="33">
        <v>11</v>
      </c>
    </row>
    <row r="182" spans="1:7" x14ac:dyDescent="0.3">
      <c r="A182" s="32" t="s">
        <v>26</v>
      </c>
      <c r="B182" s="33"/>
      <c r="C182" s="33">
        <v>4</v>
      </c>
      <c r="D182" s="33">
        <v>1</v>
      </c>
      <c r="E182" s="33"/>
      <c r="F182" s="33"/>
      <c r="G182" s="33">
        <v>5</v>
      </c>
    </row>
    <row r="183" spans="1:7" x14ac:dyDescent="0.3">
      <c r="A183" s="32" t="s">
        <v>51</v>
      </c>
      <c r="B183" s="33"/>
      <c r="C183" s="33">
        <v>2</v>
      </c>
      <c r="D183" s="33">
        <v>2</v>
      </c>
      <c r="E183" s="33"/>
      <c r="F183" s="33"/>
      <c r="G183" s="33">
        <v>4</v>
      </c>
    </row>
    <row r="184" spans="1:7" x14ac:dyDescent="0.3">
      <c r="A184" s="32" t="s">
        <v>24</v>
      </c>
      <c r="B184" s="33">
        <v>2</v>
      </c>
      <c r="C184" s="33">
        <v>7</v>
      </c>
      <c r="D184" s="33">
        <v>9</v>
      </c>
      <c r="E184" s="33">
        <v>1</v>
      </c>
      <c r="F184" s="33"/>
      <c r="G184" s="33">
        <v>19</v>
      </c>
    </row>
    <row r="185" spans="1:7" x14ac:dyDescent="0.3">
      <c r="A185" s="32" t="s">
        <v>137</v>
      </c>
      <c r="B185" s="33">
        <v>3</v>
      </c>
      <c r="C185" s="33">
        <v>19</v>
      </c>
      <c r="D185" s="33">
        <v>16</v>
      </c>
      <c r="E185" s="33">
        <v>2</v>
      </c>
      <c r="F185" s="33">
        <v>1</v>
      </c>
      <c r="G185" s="33">
        <v>41</v>
      </c>
    </row>
    <row r="202" spans="1:4" x14ac:dyDescent="0.3">
      <c r="A202" s="31" t="s">
        <v>224</v>
      </c>
      <c r="B202" s="31" t="s">
        <v>191</v>
      </c>
    </row>
    <row r="203" spans="1:4" x14ac:dyDescent="0.3">
      <c r="A203" s="31" t="s">
        <v>136</v>
      </c>
      <c r="B203" t="s">
        <v>11</v>
      </c>
      <c r="C203" t="s">
        <v>13</v>
      </c>
      <c r="D203" t="s">
        <v>137</v>
      </c>
    </row>
    <row r="204" spans="1:4" x14ac:dyDescent="0.3">
      <c r="A204" s="32" t="s">
        <v>30</v>
      </c>
      <c r="B204" s="33">
        <v>18</v>
      </c>
      <c r="C204" s="33">
        <v>1</v>
      </c>
      <c r="D204" s="33">
        <v>19</v>
      </c>
    </row>
    <row r="205" spans="1:4" x14ac:dyDescent="0.3">
      <c r="A205" s="32" t="s">
        <v>31</v>
      </c>
      <c r="B205" s="33">
        <v>7</v>
      </c>
      <c r="C205" s="33">
        <v>1</v>
      </c>
      <c r="D205" s="33">
        <v>8</v>
      </c>
    </row>
    <row r="206" spans="1:4" x14ac:dyDescent="0.3">
      <c r="A206" s="32" t="s">
        <v>29</v>
      </c>
      <c r="B206" s="33">
        <v>13</v>
      </c>
      <c r="C206" s="33">
        <v>1</v>
      </c>
      <c r="D206" s="33">
        <v>14</v>
      </c>
    </row>
    <row r="207" spans="1:4" x14ac:dyDescent="0.3">
      <c r="A207" s="32" t="s">
        <v>137</v>
      </c>
      <c r="B207" s="33">
        <v>38</v>
      </c>
      <c r="C207" s="33">
        <v>3</v>
      </c>
      <c r="D207" s="33">
        <v>41</v>
      </c>
    </row>
  </sheetData>
  <pageMargins left="0.7" right="0.7" top="0.75" bottom="0.75" header="0.3" footer="0.3"/>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Formato encuesta</vt:lpstr>
      <vt:lpstr>Formato encuesta para tabulació</vt:lpstr>
      <vt:lpstr>Tabulación preguntas multiples</vt:lpstr>
      <vt:lpstr>Tabulación</vt:lpstr>
      <vt:lpstr>Tabulación de conceptos</vt:lpstr>
      <vt:lpstr>Porcentaje y Gráficos</vt:lpstr>
      <vt:lpstr>combinaciones</vt:lpstr>
      <vt:lpstr>Análisis de gráficos</vt:lpstr>
      <vt:lpstr>cruce de variables dependientes</vt:lpstr>
      <vt:lpstr>Hoja4</vt:lpstr>
      <vt:lpstr>'Formato encuesta'!Área_de_impresión</vt:lpstr>
      <vt:lpstr>BaseDeDatos</vt:lpstr>
      <vt:lpstr>Basededatos2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cp:lastPrinted>2018-06-08T01:35:49Z</cp:lastPrinted>
  <dcterms:created xsi:type="dcterms:W3CDTF">2017-11-04T01:38:04Z</dcterms:created>
  <dcterms:modified xsi:type="dcterms:W3CDTF">2018-06-08T01:42:47Z</dcterms:modified>
  <cp:contentStatus/>
</cp:coreProperties>
</file>