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\Desktop\DOCUMENTACION ISO 45001\"/>
    </mc:Choice>
  </mc:AlternateContent>
  <xr:revisionPtr revIDLastSave="0" documentId="13_ncr:1_{7DE1736C-839C-473A-9B26-9ACF133A5143}" xr6:coauthVersionLast="46" xr6:coauthVersionMax="46" xr10:uidLastSave="{00000000-0000-0000-0000-000000000000}"/>
  <bookViews>
    <workbookView xWindow="-120" yWindow="-120" windowWidth="20730" windowHeight="11160" activeTab="1" xr2:uid="{7CFF0020-1DB1-42EC-839B-F4F6E302F930}"/>
  </bookViews>
  <sheets>
    <sheet name="MATRIZ" sheetId="1" r:id="rId1"/>
    <sheet name="ANALISI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2" l="1"/>
  <c r="E6" i="2"/>
  <c r="E5" i="2"/>
  <c r="E4" i="2"/>
  <c r="E3" i="2"/>
  <c r="E2" i="2"/>
  <c r="N51" i="1"/>
  <c r="Q51" i="1" s="1"/>
  <c r="R51" i="1" s="1"/>
  <c r="S51" i="1" s="1"/>
  <c r="N50" i="1"/>
  <c r="Q49" i="1"/>
  <c r="R49" i="1" s="1"/>
  <c r="S49" i="1" s="1"/>
  <c r="O49" i="1"/>
  <c r="N49" i="1"/>
  <c r="Q48" i="1"/>
  <c r="R48" i="1" s="1"/>
  <c r="S48" i="1" s="1"/>
  <c r="O48" i="1"/>
  <c r="N48" i="1"/>
  <c r="Q47" i="1"/>
  <c r="R47" i="1" s="1"/>
  <c r="S47" i="1" s="1"/>
  <c r="N47" i="1"/>
  <c r="O47" i="1" s="1"/>
  <c r="N46" i="1"/>
  <c r="S45" i="1"/>
  <c r="O45" i="1"/>
  <c r="N45" i="1"/>
  <c r="Q45" i="1" s="1"/>
  <c r="R45" i="1" s="1"/>
  <c r="Q44" i="1"/>
  <c r="R44" i="1" s="1"/>
  <c r="S44" i="1" s="1"/>
  <c r="O44" i="1"/>
  <c r="N44" i="1"/>
  <c r="Q43" i="1"/>
  <c r="R43" i="1" s="1"/>
  <c r="S43" i="1" s="1"/>
  <c r="N43" i="1"/>
  <c r="O43" i="1" s="1"/>
  <c r="N42" i="1"/>
  <c r="S41" i="1"/>
  <c r="O41" i="1"/>
  <c r="N41" i="1"/>
  <c r="Q41" i="1" s="1"/>
  <c r="R41" i="1" s="1"/>
  <c r="Q40" i="1"/>
  <c r="R40" i="1" s="1"/>
  <c r="S40" i="1" s="1"/>
  <c r="O40" i="1"/>
  <c r="N40" i="1"/>
  <c r="Q39" i="1"/>
  <c r="R39" i="1" s="1"/>
  <c r="S39" i="1" s="1"/>
  <c r="N39" i="1"/>
  <c r="O39" i="1" s="1"/>
  <c r="N38" i="1"/>
  <c r="S37" i="1"/>
  <c r="O37" i="1"/>
  <c r="N37" i="1"/>
  <c r="Q37" i="1" s="1"/>
  <c r="R37" i="1" s="1"/>
  <c r="Q36" i="1"/>
  <c r="R36" i="1" s="1"/>
  <c r="S36" i="1" s="1"/>
  <c r="O36" i="1"/>
  <c r="N36" i="1"/>
  <c r="Q35" i="1"/>
  <c r="R35" i="1" s="1"/>
  <c r="S35" i="1" s="1"/>
  <c r="N35" i="1"/>
  <c r="O35" i="1" s="1"/>
  <c r="N34" i="1"/>
  <c r="S33" i="1"/>
  <c r="O33" i="1"/>
  <c r="N33" i="1"/>
  <c r="Q33" i="1" s="1"/>
  <c r="R33" i="1" s="1"/>
  <c r="Q32" i="1"/>
  <c r="R32" i="1" s="1"/>
  <c r="S32" i="1" s="1"/>
  <c r="O32" i="1"/>
  <c r="N32" i="1"/>
  <c r="Q31" i="1"/>
  <c r="R31" i="1" s="1"/>
  <c r="S31" i="1" s="1"/>
  <c r="N31" i="1"/>
  <c r="O31" i="1" s="1"/>
  <c r="N30" i="1"/>
  <c r="S29" i="1"/>
  <c r="O29" i="1"/>
  <c r="N29" i="1"/>
  <c r="Q29" i="1" s="1"/>
  <c r="R29" i="1" s="1"/>
  <c r="Q28" i="1"/>
  <c r="R28" i="1" s="1"/>
  <c r="S28" i="1" s="1"/>
  <c r="O28" i="1"/>
  <c r="N28" i="1"/>
  <c r="Q27" i="1"/>
  <c r="R27" i="1" s="1"/>
  <c r="S27" i="1" s="1"/>
  <c r="N27" i="1"/>
  <c r="O27" i="1" s="1"/>
  <c r="N26" i="1"/>
  <c r="S25" i="1"/>
  <c r="O25" i="1"/>
  <c r="N25" i="1"/>
  <c r="Q25" i="1" s="1"/>
  <c r="R25" i="1" s="1"/>
  <c r="Q24" i="1"/>
  <c r="R24" i="1" s="1"/>
  <c r="S24" i="1" s="1"/>
  <c r="O24" i="1"/>
  <c r="N24" i="1"/>
  <c r="Q23" i="1"/>
  <c r="R23" i="1" s="1"/>
  <c r="S23" i="1" s="1"/>
  <c r="N23" i="1"/>
  <c r="O23" i="1" s="1"/>
  <c r="N22" i="1"/>
  <c r="S21" i="1"/>
  <c r="O21" i="1"/>
  <c r="N21" i="1"/>
  <c r="Q21" i="1" s="1"/>
  <c r="R21" i="1" s="1"/>
  <c r="Q20" i="1"/>
  <c r="R20" i="1" s="1"/>
  <c r="S20" i="1" s="1"/>
  <c r="O20" i="1"/>
  <c r="N20" i="1"/>
  <c r="Q19" i="1"/>
  <c r="R19" i="1" s="1"/>
  <c r="S19" i="1" s="1"/>
  <c r="N19" i="1"/>
  <c r="O19" i="1" s="1"/>
  <c r="N18" i="1"/>
  <c r="S17" i="1"/>
  <c r="O17" i="1"/>
  <c r="N17" i="1"/>
  <c r="Q17" i="1" s="1"/>
  <c r="R17" i="1" s="1"/>
  <c r="Q16" i="1"/>
  <c r="R16" i="1" s="1"/>
  <c r="S16" i="1" s="1"/>
  <c r="O16" i="1"/>
  <c r="N16" i="1"/>
  <c r="Q15" i="1"/>
  <c r="R15" i="1" s="1"/>
  <c r="S15" i="1" s="1"/>
  <c r="N15" i="1"/>
  <c r="O15" i="1" s="1"/>
  <c r="N14" i="1"/>
  <c r="N13" i="1"/>
  <c r="Q13" i="1" s="1"/>
  <c r="R13" i="1" s="1"/>
  <c r="S13" i="1" s="1"/>
  <c r="R12" i="1"/>
  <c r="S12" i="1" s="1"/>
  <c r="Q12" i="1"/>
  <c r="O12" i="1"/>
  <c r="N12" i="1"/>
  <c r="N11" i="1"/>
  <c r="O11" i="1" s="1"/>
  <c r="N10" i="1"/>
  <c r="Q10" i="1" s="1"/>
  <c r="R10" i="1" s="1"/>
  <c r="S10" i="1" s="1"/>
  <c r="N9" i="1"/>
  <c r="Q9" i="1" s="1"/>
  <c r="R9" i="1" s="1"/>
  <c r="S9" i="1" s="1"/>
  <c r="R8" i="1"/>
  <c r="S8" i="1" s="1"/>
  <c r="Q8" i="1"/>
  <c r="O8" i="1"/>
  <c r="N8" i="1"/>
  <c r="N7" i="1"/>
  <c r="O7" i="1" s="1"/>
  <c r="N6" i="1"/>
  <c r="Q6" i="1" s="1"/>
  <c r="R6" i="1" s="1"/>
  <c r="S6" i="1" s="1"/>
  <c r="N5" i="1"/>
  <c r="Q5" i="1" s="1"/>
  <c r="R5" i="1" s="1"/>
  <c r="S5" i="1" s="1"/>
  <c r="R4" i="1"/>
  <c r="S4" i="1" s="1"/>
  <c r="Q4" i="1"/>
  <c r="O4" i="1"/>
  <c r="N4" i="1"/>
  <c r="N3" i="1"/>
  <c r="O3" i="1" s="1"/>
  <c r="Q26" i="1" l="1"/>
  <c r="R26" i="1" s="1"/>
  <c r="S26" i="1" s="1"/>
  <c r="O26" i="1"/>
  <c r="Q34" i="1"/>
  <c r="R34" i="1" s="1"/>
  <c r="S34" i="1" s="1"/>
  <c r="O34" i="1"/>
  <c r="Q38" i="1"/>
  <c r="R38" i="1" s="1"/>
  <c r="S38" i="1" s="1"/>
  <c r="O38" i="1"/>
  <c r="Q42" i="1"/>
  <c r="R42" i="1" s="1"/>
  <c r="S42" i="1" s="1"/>
  <c r="O42" i="1"/>
  <c r="Q46" i="1"/>
  <c r="R46" i="1" s="1"/>
  <c r="S46" i="1" s="1"/>
  <c r="O46" i="1"/>
  <c r="Q50" i="1"/>
  <c r="R50" i="1" s="1"/>
  <c r="S50" i="1" s="1"/>
  <c r="O50" i="1"/>
  <c r="Q14" i="1"/>
  <c r="R14" i="1" s="1"/>
  <c r="S14" i="1" s="1"/>
  <c r="O14" i="1"/>
  <c r="Q18" i="1"/>
  <c r="R18" i="1" s="1"/>
  <c r="S18" i="1" s="1"/>
  <c r="O18" i="1"/>
  <c r="Q22" i="1"/>
  <c r="R22" i="1" s="1"/>
  <c r="S22" i="1" s="1"/>
  <c r="O22" i="1"/>
  <c r="Q30" i="1"/>
  <c r="R30" i="1" s="1"/>
  <c r="S30" i="1" s="1"/>
  <c r="O30" i="1"/>
  <c r="Q3" i="1"/>
  <c r="R3" i="1" s="1"/>
  <c r="S3" i="1" s="1"/>
  <c r="O5" i="1"/>
  <c r="O6" i="1"/>
  <c r="Q7" i="1"/>
  <c r="R7" i="1" s="1"/>
  <c r="S7" i="1" s="1"/>
  <c r="O9" i="1"/>
  <c r="O10" i="1"/>
  <c r="Q11" i="1"/>
  <c r="R11" i="1" s="1"/>
  <c r="S11" i="1" s="1"/>
  <c r="O13" i="1"/>
  <c r="O51" i="1"/>
</calcChain>
</file>

<file path=xl/sharedStrings.xml><?xml version="1.0" encoding="utf-8"?>
<sst xmlns="http://schemas.openxmlformats.org/spreadsheetml/2006/main" count="638" uniqueCount="178">
  <si>
    <t>PROCESO</t>
  </si>
  <si>
    <t>ZONA/LUGAR</t>
  </si>
  <si>
    <t>ACTIVIDADES</t>
  </si>
  <si>
    <t>TAREAS</t>
  </si>
  <si>
    <t>Rutinaria (Si o No)</t>
  </si>
  <si>
    <t>Peligro</t>
  </si>
  <si>
    <t>Efectos posibles</t>
  </si>
  <si>
    <t>Controles existentes</t>
  </si>
  <si>
    <t>Evaluación del riesgo</t>
  </si>
  <si>
    <t>Valoración del riesgo</t>
  </si>
  <si>
    <t>Criterios para los controles</t>
  </si>
  <si>
    <t>Medidas de intervención</t>
  </si>
  <si>
    <t>Clasificación</t>
  </si>
  <si>
    <t>Descripción</t>
  </si>
  <si>
    <t>Fuente</t>
  </si>
  <si>
    <t>Medio</t>
  </si>
  <si>
    <t>Individuo</t>
  </si>
  <si>
    <t>Nivel  de Deficiencia</t>
  </si>
  <si>
    <t>Nivel de exposición</t>
  </si>
  <si>
    <t>Nivel de probabilidad (NDXNE)</t>
  </si>
  <si>
    <t>Interpretación del Nivel de probabilidad</t>
  </si>
  <si>
    <t>Nivel de consecuencia</t>
  </si>
  <si>
    <t>Nivel del riesgo (NPXNC)</t>
  </si>
  <si>
    <t>Interpretación del  NR</t>
  </si>
  <si>
    <t>Aceptabilidad del riesgo</t>
  </si>
  <si>
    <t>No. De expuestos</t>
  </si>
  <si>
    <t>Peor consecuencia</t>
  </si>
  <si>
    <t>Existencia  Requisito Legal Específico Asociado (Sí o No)</t>
  </si>
  <si>
    <t>Eliminación</t>
  </si>
  <si>
    <t>Sustitución</t>
  </si>
  <si>
    <t>Controles de ingeniería</t>
  </si>
  <si>
    <t>Señalización, Advertencia, Controles Administrativos</t>
  </si>
  <si>
    <t>EPP</t>
  </si>
  <si>
    <t>ADMINISTRATIVO</t>
  </si>
  <si>
    <t>OFICINAS ADMINISTRATIVAS</t>
  </si>
  <si>
    <t>Actividades administrativas como contabilidad, recursos humanos, ventas, manejo de inventarios, recursos humanos.</t>
  </si>
  <si>
    <t>Labores administrativas propias del cargo, tales como digitar, llevar las cuentas, presentar informes</t>
  </si>
  <si>
    <t>SI</t>
  </si>
  <si>
    <t>Condiciones de  seguridad (mecánico)</t>
  </si>
  <si>
    <t>Mecánico:  Manipulación de herramientas manuales como saca ganchos, ganchos metálicos, cosedora, perforadora</t>
  </si>
  <si>
    <t>Cortes, Heridas.</t>
  </si>
  <si>
    <t>Ninguno</t>
  </si>
  <si>
    <t>Cortes profundos</t>
  </si>
  <si>
    <t xml:space="preserve">Resolución 2400 </t>
  </si>
  <si>
    <t>N/A</t>
  </si>
  <si>
    <t>Biomecánico</t>
  </si>
  <si>
    <t>Movimientos repetitivos por digitación</t>
  </si>
  <si>
    <t>Lesiones por trauma acumulativo en extremidades superiores.</t>
  </si>
  <si>
    <t>Enfermedades musco esqueléticas.</t>
  </si>
  <si>
    <t>RESOLUCION No. 2844 DE 2007</t>
  </si>
  <si>
    <t>Posturas sedentes</t>
  </si>
  <si>
    <t>Lumbalgia, cervicalgia, dorsalgia, posturas inadecuadas de columna, disminución retorno venoso en extremidades inferiores.</t>
  </si>
  <si>
    <t>Psicosocial</t>
  </si>
  <si>
    <t>Insatisfacción de necesidades sociales y familiares</t>
  </si>
  <si>
    <t>Trastornos emocionales, estrés, alteraciones en las relaciones laborales y familiares, depresión</t>
  </si>
  <si>
    <t>Ansiedad, depresión</t>
  </si>
  <si>
    <t>Resolución 2646 del 2008</t>
  </si>
  <si>
    <t>Estrés laboral por el contenido de las tareas a realizar, y el tiempo limite para estas</t>
  </si>
  <si>
    <t>Estrés crónico, depresión, trastornos de ansiedad, enfermedades cardiovasculares</t>
  </si>
  <si>
    <t>Ansiedad, depresión, enfermedades cardiovasculares, enfermedades derivadas del estrés</t>
  </si>
  <si>
    <t>Condiciones de  seguridad(Locativo)</t>
  </si>
  <si>
    <t>caídas por ingreso a las oficinas, escaleras, pisos en desnivel</t>
  </si>
  <si>
    <t xml:space="preserve">Caídas a nivel, traumas: contusiones, esguinces, fracturas. </t>
  </si>
  <si>
    <t>Lesiones , fracturas</t>
  </si>
  <si>
    <t>Físico (Iluminación)</t>
  </si>
  <si>
    <t>Desgaste en las vistas por iluminación deficiente</t>
  </si>
  <si>
    <t>Fatiga visual por reflejos en pantallas, des confort térmico. Reacciones de sensibilidad en piel.</t>
  </si>
  <si>
    <t>Perdida progresiva de la vista</t>
  </si>
  <si>
    <t>Biológico</t>
  </si>
  <si>
    <t>Posibles contagios por virus o bacterias, por las relaciones con clientes o compañeros de trabajo</t>
  </si>
  <si>
    <t xml:space="preserve">gripa, enfermedades epidemiológicas (COVID 19) dolores de estomacales y infecciones </t>
  </si>
  <si>
    <t xml:space="preserve"> Reacciones alérgicas y Enfermedades infectocontagiosas (Covid-19), incapacidad temporal.</t>
  </si>
  <si>
    <t>Decreto 1832</t>
  </si>
  <si>
    <t>Protocolo de bioseguridad</t>
  </si>
  <si>
    <t>Tapabocas</t>
  </si>
  <si>
    <t>DISEÑO/PATRONAJE</t>
  </si>
  <si>
    <t>OFICINA Y PLANTA</t>
  </si>
  <si>
    <t>Elaborar los diseños y muestras de las prendas</t>
  </si>
  <si>
    <t>Posturas sedentes en la elaboración del diseño de la prenda</t>
  </si>
  <si>
    <t>Lumbalgias, enfermedades musco esqueléticas, lesiones musco esqueléticas</t>
  </si>
  <si>
    <t>Enfermedades musco esqueléticas</t>
  </si>
  <si>
    <t>Condiciones de seguridad (Locativo)</t>
  </si>
  <si>
    <t>Caídas a nivel por obstáculos en la oficina de diseño y patronaje</t>
  </si>
  <si>
    <t>Esguinces, lesiones leves, fracturas</t>
  </si>
  <si>
    <t>Fracturas</t>
  </si>
  <si>
    <t>Levantamiento de cargas por transporte de muestras, telas o accesorios</t>
  </si>
  <si>
    <t>Distensiones musculares, lumbalgias, dolores musculares, enfermedades musco esqueléticas, hernias</t>
  </si>
  <si>
    <t>Hernias</t>
  </si>
  <si>
    <t>Posturas forzadas para la realización de tareas relacionadas al cargo</t>
  </si>
  <si>
    <t>Enfermedades en la columna, dolores de espalda, trastornos musco esqueléticos.</t>
  </si>
  <si>
    <t>Trastornos musco esqueléticos</t>
  </si>
  <si>
    <t>Exposición  a virus o  bacterias, por contacto con compañeros de trabajo, proveedores</t>
  </si>
  <si>
    <t>COVID 19</t>
  </si>
  <si>
    <t>Caídas a nivel, resbalones, por circulación en la planta</t>
  </si>
  <si>
    <t>Lesiones, golpes, heridas, y fracturas</t>
  </si>
  <si>
    <t>señalización</t>
  </si>
  <si>
    <t>Señalización del área de la maquinaria</t>
  </si>
  <si>
    <t>Físico(Ruido)</t>
  </si>
  <si>
    <t>Exposición al ruido por circulación en la planta</t>
  </si>
  <si>
    <t>Problemas auditivos, enfermedades auditivas.</t>
  </si>
  <si>
    <t>Perdida auditiva</t>
  </si>
  <si>
    <t>Estrés laboral debido a la carga del diseño constante de prendas para renovar colecciones</t>
  </si>
  <si>
    <t>Enfermedades cardiovasculares</t>
  </si>
  <si>
    <t>Exposición a hongos por composición de las telas que se trabajan</t>
  </si>
  <si>
    <t>Irritación en la piel, enfermedades dermatológicas</t>
  </si>
  <si>
    <t>Dermatitis</t>
  </si>
  <si>
    <t>CORTE</t>
  </si>
  <si>
    <t>PRODUCCIÓN (PLANTA)</t>
  </si>
  <si>
    <t>Realizar los trazos de las prendas</t>
  </si>
  <si>
    <t>Cortar la tela según el diseño patronado.</t>
  </si>
  <si>
    <t>Posturas forzadas debido a posturas inadecuadas en el proceso de corte, como extender la tela</t>
  </si>
  <si>
    <t>Fatiga muscular, dolores musculares o esqueléticos, enfermedades musco esqueléticas</t>
  </si>
  <si>
    <t>Posturas de pie mantenida durante largas horas</t>
  </si>
  <si>
    <t>Calambres, dolores musculares, tensión muscular en piernas espalda, cuello, enfermedades musco esqueléticas, inflamación en las venas</t>
  </si>
  <si>
    <t>Inflamación en las venas, enfermedades musco esqueléticas</t>
  </si>
  <si>
    <t>Esfuerzo visual por iluminación deficiente</t>
  </si>
  <si>
    <t>Desgaste visual, perdida parcial de la visión, enfermedades oftalmológicas</t>
  </si>
  <si>
    <t>Perdida parcial de la visión</t>
  </si>
  <si>
    <t>Manipulación de cargas, levantamiento de cargas, para seleccionar la tela a cortar.</t>
  </si>
  <si>
    <t>Faja</t>
  </si>
  <si>
    <t>Faja para caras pesadas</t>
  </si>
  <si>
    <t>Condiciones de seguridad (mecánico)</t>
  </si>
  <si>
    <t>Cortes en las manos con la maquina cortadora</t>
  </si>
  <si>
    <t>Heridas leves o prendas en las manos,  amputación de extremidades (Dedos)</t>
  </si>
  <si>
    <t>Perdida de extremidades de la mano</t>
  </si>
  <si>
    <t>Guantes</t>
  </si>
  <si>
    <t>Físico (Ruido)</t>
  </si>
  <si>
    <t>Exposición al ruido de la maquina cortadora</t>
  </si>
  <si>
    <t>Perdida auditiva parcial o total, alteraciones cerebrales</t>
  </si>
  <si>
    <t>Perdida parcial de la audición</t>
  </si>
  <si>
    <t>Químico</t>
  </si>
  <si>
    <t>Respiración de partículas  provenientes de las telas, ya sea por las fibras que la componen, o por su composición química.</t>
  </si>
  <si>
    <t>Alergias, enfermedades pulmonares, asma, cáncer</t>
  </si>
  <si>
    <t>Asma, cáncer</t>
  </si>
  <si>
    <t>NA</t>
  </si>
  <si>
    <t>Condiciones de seguridad(mecánico)</t>
  </si>
  <si>
    <t>Proyección de partículas que pueden entrar en los ojos, o en la nariz</t>
  </si>
  <si>
    <t>Perdida parcial o total de la visión, irritación en los ojos, enfermedades pulmonares, alergias</t>
  </si>
  <si>
    <t>Perdida de la vista</t>
  </si>
  <si>
    <t>Estrés laboral debido a las extensas jornadas laborales</t>
  </si>
  <si>
    <t>Depresión, enfermedades cardiovasculares</t>
  </si>
  <si>
    <t>CONFECCIÓN</t>
  </si>
  <si>
    <t>Unir las piezas provenientes del proceso de corte</t>
  </si>
  <si>
    <t>Recibir lote de producción, unir piezas y elaborar la prenda</t>
  </si>
  <si>
    <t>Posturas sedentes al estar largas horas sentado en la maquina de coser</t>
  </si>
  <si>
    <t>Movimientos repetitivos con la maquina de coser</t>
  </si>
  <si>
    <t>Aplastamiento o atrapamiento de las manos entre la aguja de la maquina de cocer y la prenda</t>
  </si>
  <si>
    <t>Cortes en las manos, heridas, fracturas. Perforación en las manos</t>
  </si>
  <si>
    <t>Perdidas de extremidades de las manos</t>
  </si>
  <si>
    <t>Exposición al ruido de la maquina  de coser</t>
  </si>
  <si>
    <t>Levantamiento de cargas para recibir y circular los lotes de producción</t>
  </si>
  <si>
    <t>Fajas para cargas pesadas</t>
  </si>
  <si>
    <t>Estrés crónico, enfermedades cardiovasculares</t>
  </si>
  <si>
    <t>TERMINACION</t>
  </si>
  <si>
    <t>Perfeccionar la prenda</t>
  </si>
  <si>
    <t>Revisar imperfectos de la prenda, tachar prendas, poner accesorios finales</t>
  </si>
  <si>
    <t>Posturas mantenidas de pie para la revisión de calidad de la prenda</t>
  </si>
  <si>
    <t>Posturas forzadas o inadecuadas, para la revisión, el tachado o la terminación de la prenda</t>
  </si>
  <si>
    <t>Levantamiento de cargas para la recepción y despacho de los lotes de producción</t>
  </si>
  <si>
    <t>Faja para cargas pesadas</t>
  </si>
  <si>
    <t>Heridas o cortaduras con los instrumentos para la revisión de calidad de las prendas</t>
  </si>
  <si>
    <t>Heridas leves o profundas en las manos, cortes en los dedos</t>
  </si>
  <si>
    <t>Perdida de extremidades de las manos</t>
  </si>
  <si>
    <t>Atrapamientos, golpes o aplastamiento por la maquina tachadora.</t>
  </si>
  <si>
    <t>Heridas en las manos, perdidas de extremidades de las manos, golpes,</t>
  </si>
  <si>
    <t>Exposición al ruido de las maquinas tachadoras</t>
  </si>
  <si>
    <t>Perdida parcial de la audiciones, enfermedades auditivas, alteraciones cerebrales</t>
  </si>
  <si>
    <t>Proceso</t>
  </si>
  <si>
    <t>R. Aceptables</t>
  </si>
  <si>
    <t>R.Aceptables con control</t>
  </si>
  <si>
    <t>R. Inaceptable</t>
  </si>
  <si>
    <t>Total</t>
  </si>
  <si>
    <t>Administrativo</t>
  </si>
  <si>
    <t>Diseño/Pratrojano</t>
  </si>
  <si>
    <t>Corte</t>
  </si>
  <si>
    <t>Confección</t>
  </si>
  <si>
    <t>Terminación</t>
  </si>
  <si>
    <t>Total riesgos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</si>
</sst>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2"/>
      <name val="Courier"/>
      <family val="3"/>
    </font>
    <font>
      <sz val="1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20">
    <xf numFmtId="0" fontId="0" fillId="0" borderId="0" xfId="0"/>
    <xf numFmtId="1" fontId="3" fillId="2" borderId="1" xfId="1" applyNumberFormat="1" applyFont="1" applyFill="1" applyBorder="1" applyAlignment="1" applyProtection="1">
      <alignment horizontal="center" vertical="center" textRotation="90" wrapText="1"/>
    </xf>
    <xf numFmtId="1" fontId="3" fillId="2" borderId="2" xfId="1" applyNumberFormat="1" applyFont="1" applyFill="1" applyBorder="1" applyAlignment="1" applyProtection="1">
      <alignment horizontal="center" vertical="center" wrapText="1"/>
    </xf>
    <xf numFmtId="1" fontId="3" fillId="2" borderId="3" xfId="1" applyNumberFormat="1" applyFont="1" applyFill="1" applyBorder="1" applyAlignment="1" applyProtection="1">
      <alignment horizontal="center" vertical="center" wrapText="1"/>
    </xf>
    <xf numFmtId="1" fontId="3" fillId="2" borderId="1" xfId="1" applyNumberFormat="1" applyFont="1" applyFill="1" applyBorder="1" applyAlignment="1" applyProtection="1">
      <alignment horizontal="center" vertical="center" textRotation="90"/>
    </xf>
    <xf numFmtId="1" fontId="3" fillId="2" borderId="1" xfId="1" applyNumberFormat="1" applyFont="1" applyFill="1" applyBorder="1" applyAlignment="1" applyProtection="1">
      <alignment horizontal="center" vertical="center"/>
    </xf>
    <xf numFmtId="1" fontId="3" fillId="2" borderId="1" xfId="1" applyNumberFormat="1" applyFont="1" applyFill="1" applyBorder="1" applyAlignment="1" applyProtection="1">
      <alignment horizontal="center" vertical="center" textRotation="90" wrapText="1"/>
    </xf>
    <xf numFmtId="1" fontId="3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1" fontId="3" fillId="2" borderId="1" xfId="1" applyNumberFormat="1" applyFont="1" applyFill="1" applyBorder="1" applyAlignment="1" applyProtection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textRotation="90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textRotation="90"/>
    </xf>
    <xf numFmtId="0" fontId="10" fillId="4" borderId="1" xfId="2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textRotation="90"/>
    </xf>
    <xf numFmtId="0" fontId="4" fillId="8" borderId="1" xfId="0" applyFont="1" applyFill="1" applyBorder="1" applyAlignment="1">
      <alignment horizontal="center" vertical="center" textRotation="90"/>
    </xf>
    <xf numFmtId="0" fontId="12" fillId="8" borderId="1" xfId="0" applyFont="1" applyFill="1" applyBorder="1" applyAlignment="1">
      <alignment horizontal="center" vertical="center" textRotation="90" wrapText="1"/>
    </xf>
    <xf numFmtId="0" fontId="1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textRotation="90"/>
    </xf>
    <xf numFmtId="0" fontId="5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7" fillId="8" borderId="5" xfId="0" applyFont="1" applyFill="1" applyBorder="1" applyAlignment="1">
      <alignment horizontal="center" vertical="center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10" fillId="8" borderId="1" xfId="2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textRotation="90"/>
    </xf>
    <xf numFmtId="0" fontId="12" fillId="9" borderId="1" xfId="0" applyFont="1" applyFill="1" applyBorder="1" applyAlignment="1">
      <alignment horizontal="center" vertical="center" textRotation="90" wrapText="1"/>
    </xf>
    <xf numFmtId="0" fontId="12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textRotation="90"/>
    </xf>
    <xf numFmtId="0" fontId="5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10" fillId="9" borderId="1" xfId="2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0" fontId="12" fillId="10" borderId="1" xfId="0" applyFont="1" applyFill="1" applyBorder="1" applyAlignment="1">
      <alignment horizontal="center" vertical="center" textRotation="90"/>
    </xf>
    <xf numFmtId="0" fontId="12" fillId="10" borderId="1" xfId="0" applyFont="1" applyFill="1" applyBorder="1" applyAlignment="1">
      <alignment horizontal="center" vertical="center" textRotation="90" wrapText="1"/>
    </xf>
    <xf numFmtId="0" fontId="12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 applyProtection="1">
      <alignment horizontal="center" vertical="center" textRotation="90" wrapText="1"/>
      <protection locked="0"/>
    </xf>
    <xf numFmtId="0" fontId="6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textRotation="90"/>
    </xf>
    <xf numFmtId="0" fontId="5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textRotation="90" wrapText="1"/>
    </xf>
    <xf numFmtId="0" fontId="10" fillId="10" borderId="1" xfId="2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 textRotation="90"/>
    </xf>
    <xf numFmtId="0" fontId="12" fillId="11" borderId="4" xfId="0" applyFont="1" applyFill="1" applyBorder="1" applyAlignment="1">
      <alignment horizontal="center" vertical="center" textRotation="90" wrapText="1"/>
    </xf>
    <xf numFmtId="0" fontId="12" fillId="11" borderId="4" xfId="0" applyFont="1" applyFill="1" applyBorder="1" applyAlignment="1">
      <alignment horizontal="center" vertical="center"/>
    </xf>
    <xf numFmtId="0" fontId="6" fillId="11" borderId="1" xfId="0" applyFont="1" applyFill="1" applyBorder="1" applyAlignment="1" applyProtection="1">
      <alignment horizontal="center" vertical="center" textRotation="90" wrapText="1"/>
      <protection locked="0"/>
    </xf>
    <xf numFmtId="0" fontId="6" fillId="11" borderId="1" xfId="0" applyFont="1" applyFill="1" applyBorder="1" applyAlignment="1" applyProtection="1">
      <alignment horizontal="center" vertical="center" wrapText="1"/>
      <protection locked="0"/>
    </xf>
    <xf numFmtId="0" fontId="7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/>
    </xf>
    <xf numFmtId="0" fontId="12" fillId="11" borderId="5" xfId="0" applyFont="1" applyFill="1" applyBorder="1" applyAlignment="1">
      <alignment horizontal="center" vertical="center" textRotation="90"/>
    </xf>
    <xf numFmtId="0" fontId="12" fillId="11" borderId="5" xfId="0" applyFont="1" applyFill="1" applyBorder="1" applyAlignment="1">
      <alignment horizontal="center" vertical="center" textRotation="90" wrapText="1"/>
    </xf>
    <xf numFmtId="0" fontId="12" fillId="11" borderId="5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textRotation="90" wrapText="1"/>
    </xf>
    <xf numFmtId="0" fontId="7" fillId="11" borderId="1" xfId="0" applyFont="1" applyFill="1" applyBorder="1" applyAlignment="1">
      <alignment horizontal="center" vertical="center" textRotation="90"/>
    </xf>
    <xf numFmtId="0" fontId="10" fillId="11" borderId="1" xfId="2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 textRotation="90"/>
    </xf>
    <xf numFmtId="0" fontId="12" fillId="11" borderId="6" xfId="0" applyFont="1" applyFill="1" applyBorder="1" applyAlignment="1">
      <alignment horizontal="center" vertical="center" textRotation="90" wrapText="1"/>
    </xf>
    <xf numFmtId="0" fontId="12" fillId="11" borderId="6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textRotation="90"/>
    </xf>
    <xf numFmtId="0" fontId="4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13" borderId="1" xfId="0" applyFont="1" applyFill="1" applyBorder="1" applyAlignment="1">
      <alignment horizontal="left" vertical="center"/>
    </xf>
    <xf numFmtId="0" fontId="1" fillId="1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_Panorama riesgos Coveñas  OCTUBRE 31 -1800" xfId="2" xr:uid="{98369C4C-B025-404F-98E7-FA1C5CF56CF3}"/>
  </cellStyles>
  <dxfs count="16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B819D-217F-4ADD-BB01-83B1481BE1D4}">
  <dimension ref="A1:AA51"/>
  <sheetViews>
    <sheetView topLeftCell="A44" zoomScale="40" zoomScaleNormal="40" workbookViewId="0">
      <selection activeCell="S51" sqref="S51"/>
    </sheetView>
  </sheetViews>
  <sheetFormatPr baseColWidth="10" defaultRowHeight="20.25" x14ac:dyDescent="0.3"/>
  <cols>
    <col min="1" max="1" width="14.140625" style="8" customWidth="1"/>
    <col min="2" max="5" width="11.42578125" style="8"/>
    <col min="6" max="6" width="14.5703125" style="104" customWidth="1"/>
    <col min="7" max="7" width="31.85546875" style="104" customWidth="1"/>
    <col min="8" max="8" width="34.42578125" style="104" customWidth="1"/>
    <col min="9" max="9" width="16.28515625" style="104" customWidth="1"/>
    <col min="10" max="10" width="15.7109375" style="104" customWidth="1"/>
    <col min="11" max="11" width="20.5703125" style="104" customWidth="1"/>
    <col min="12" max="18" width="11.42578125" style="104"/>
    <col min="19" max="19" width="21.85546875" style="104" customWidth="1"/>
    <col min="20" max="20" width="11.42578125" style="104"/>
    <col min="21" max="21" width="24.42578125" style="104" customWidth="1"/>
    <col min="22" max="22" width="18.42578125" style="104" customWidth="1"/>
    <col min="23" max="23" width="20" style="104" customWidth="1"/>
    <col min="24" max="24" width="21.7109375" style="104" customWidth="1"/>
    <col min="25" max="25" width="14.85546875" style="104" customWidth="1"/>
    <col min="26" max="26" width="22.85546875" style="104" customWidth="1"/>
    <col min="27" max="27" width="23.140625" style="104" customWidth="1"/>
    <col min="28" max="16384" width="11.42578125" style="8"/>
  </cols>
  <sheetData>
    <row r="1" spans="1:27" ht="88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4" t="s">
        <v>6</v>
      </c>
      <c r="I1" s="5" t="s">
        <v>7</v>
      </c>
      <c r="J1" s="5"/>
      <c r="K1" s="5"/>
      <c r="L1" s="5" t="s">
        <v>8</v>
      </c>
      <c r="M1" s="5"/>
      <c r="N1" s="5"/>
      <c r="O1" s="5"/>
      <c r="P1" s="5"/>
      <c r="Q1" s="5"/>
      <c r="R1" s="5"/>
      <c r="S1" s="6" t="s">
        <v>9</v>
      </c>
      <c r="T1" s="7" t="s">
        <v>10</v>
      </c>
      <c r="U1" s="7"/>
      <c r="V1" s="7"/>
      <c r="W1" s="5" t="s">
        <v>11</v>
      </c>
      <c r="X1" s="5"/>
      <c r="Y1" s="5"/>
      <c r="Z1" s="5"/>
      <c r="AA1" s="5"/>
    </row>
    <row r="2" spans="1:27" ht="242.25" x14ac:dyDescent="0.3">
      <c r="A2" s="1"/>
      <c r="B2" s="1"/>
      <c r="C2" s="1"/>
      <c r="D2" s="1"/>
      <c r="E2" s="1"/>
      <c r="F2" s="6" t="s">
        <v>12</v>
      </c>
      <c r="G2" s="6" t="s">
        <v>13</v>
      </c>
      <c r="H2" s="4"/>
      <c r="I2" s="9" t="s">
        <v>14</v>
      </c>
      <c r="J2" s="9" t="s">
        <v>15</v>
      </c>
      <c r="K2" s="9" t="s">
        <v>16</v>
      </c>
      <c r="L2" s="9" t="s">
        <v>17</v>
      </c>
      <c r="M2" s="9" t="s">
        <v>18</v>
      </c>
      <c r="N2" s="6" t="s">
        <v>19</v>
      </c>
      <c r="O2" s="6" t="s">
        <v>20</v>
      </c>
      <c r="P2" s="6" t="s">
        <v>21</v>
      </c>
      <c r="Q2" s="6" t="s">
        <v>22</v>
      </c>
      <c r="R2" s="9" t="s">
        <v>23</v>
      </c>
      <c r="S2" s="6" t="s">
        <v>24</v>
      </c>
      <c r="T2" s="9" t="s">
        <v>25</v>
      </c>
      <c r="U2" s="9" t="s">
        <v>26</v>
      </c>
      <c r="V2" s="6" t="s">
        <v>27</v>
      </c>
      <c r="W2" s="9" t="s">
        <v>28</v>
      </c>
      <c r="X2" s="9" t="s">
        <v>29</v>
      </c>
      <c r="Y2" s="6" t="s">
        <v>30</v>
      </c>
      <c r="Z2" s="6" t="s">
        <v>31</v>
      </c>
      <c r="AA2" s="9" t="s">
        <v>32</v>
      </c>
    </row>
    <row r="3" spans="1:27" ht="109.5" customHeight="1" x14ac:dyDescent="0.3">
      <c r="A3" s="10" t="s">
        <v>33</v>
      </c>
      <c r="B3" s="10" t="s">
        <v>34</v>
      </c>
      <c r="C3" s="10" t="s">
        <v>35</v>
      </c>
      <c r="D3" s="10" t="s">
        <v>36</v>
      </c>
      <c r="E3" s="11" t="s">
        <v>37</v>
      </c>
      <c r="F3" s="12" t="s">
        <v>38</v>
      </c>
      <c r="G3" s="13" t="s">
        <v>39</v>
      </c>
      <c r="H3" s="14" t="s">
        <v>40</v>
      </c>
      <c r="I3" s="15" t="s">
        <v>41</v>
      </c>
      <c r="J3" s="15" t="s">
        <v>41</v>
      </c>
      <c r="K3" s="15" t="s">
        <v>41</v>
      </c>
      <c r="L3" s="16">
        <v>2</v>
      </c>
      <c r="M3" s="16">
        <v>1</v>
      </c>
      <c r="N3" s="16">
        <f>L3*M3</f>
        <v>2</v>
      </c>
      <c r="O3" s="17" t="str">
        <f>IF(N3&lt;=4,"Bajo",IF(N3&lt;=8,"Medio",IF(N3&lt;=20,"Alto",IF(N3&lt;=40,"Muy Alto"))))</f>
        <v>Bajo</v>
      </c>
      <c r="P3" s="16">
        <v>10</v>
      </c>
      <c r="Q3" s="16">
        <f>N3*P3</f>
        <v>20</v>
      </c>
      <c r="R3" s="16" t="str">
        <f>IF(Q3&lt;=20,"IV",IF(Q3&lt;=120,"III",IF(Q3&lt;=500,"II",IF(Q3&lt;=4000,"I"))))</f>
        <v>IV</v>
      </c>
      <c r="S3" s="17" t="str">
        <f>IF(R3="III","ACEPTABLE",IF(R3="IV","ACEPTABLE",IF(R3="II","ACEPTABLE CON CONTROL",IF(R3="I","NO ACEPTABLE"))))</f>
        <v>ACEPTABLE</v>
      </c>
      <c r="T3" s="18">
        <v>6</v>
      </c>
      <c r="U3" s="19" t="s">
        <v>42</v>
      </c>
      <c r="V3" s="19" t="s">
        <v>43</v>
      </c>
      <c r="W3" s="15" t="s">
        <v>44</v>
      </c>
      <c r="X3" s="15" t="s">
        <v>44</v>
      </c>
      <c r="Y3" s="15" t="s">
        <v>44</v>
      </c>
      <c r="Z3" s="15" t="s">
        <v>44</v>
      </c>
      <c r="AA3" s="15" t="s">
        <v>44</v>
      </c>
    </row>
    <row r="4" spans="1:27" ht="106.5" customHeight="1" x14ac:dyDescent="0.3">
      <c r="A4" s="10"/>
      <c r="B4" s="10"/>
      <c r="C4" s="10"/>
      <c r="D4" s="10"/>
      <c r="E4" s="11"/>
      <c r="F4" s="20" t="s">
        <v>45</v>
      </c>
      <c r="G4" s="14" t="s">
        <v>46</v>
      </c>
      <c r="H4" s="13" t="s">
        <v>47</v>
      </c>
      <c r="I4" s="15" t="s">
        <v>41</v>
      </c>
      <c r="J4" s="15" t="s">
        <v>41</v>
      </c>
      <c r="K4" s="15" t="s">
        <v>41</v>
      </c>
      <c r="L4" s="16">
        <v>2</v>
      </c>
      <c r="M4" s="16">
        <v>3</v>
      </c>
      <c r="N4" s="16">
        <f t="shared" ref="N4:N51" si="0">L4*M4</f>
        <v>6</v>
      </c>
      <c r="O4" s="21" t="str">
        <f>IF(N4&lt;=4,"Bajo",IF(N4&lt;=8,"Medio",IF(N4&lt;=20,"Alto",IF(N4&lt;=40,"Muy Alto"))))</f>
        <v>Medio</v>
      </c>
      <c r="P4" s="16">
        <v>25</v>
      </c>
      <c r="Q4" s="16">
        <f t="shared" ref="Q4:Q51" si="1">N4*P4</f>
        <v>150</v>
      </c>
      <c r="R4" s="16" t="str">
        <f t="shared" ref="R4:R51" si="2">IF(Q4&lt;=20,"IV",IF(Q4&lt;=120,"III",IF(Q4&lt;=500,"II",IF(Q4&lt;=4000,"I"))))</f>
        <v>II</v>
      </c>
      <c r="S4" s="22" t="str">
        <f t="shared" ref="S4:S51" si="3">IF(R4="III","ACEPTABLE",IF(R4="IV","ACEPTABLE",IF(R4="II","ACEPTABLE CON CONTROL",IF(R4="I","NO ACEPTABLE"))))</f>
        <v>ACEPTABLE CON CONTROL</v>
      </c>
      <c r="T4" s="18"/>
      <c r="U4" s="23" t="s">
        <v>48</v>
      </c>
      <c r="V4" s="19" t="s">
        <v>49</v>
      </c>
      <c r="W4" s="15" t="s">
        <v>44</v>
      </c>
      <c r="X4" s="15" t="s">
        <v>44</v>
      </c>
      <c r="Y4" s="15" t="s">
        <v>44</v>
      </c>
      <c r="Z4" s="15" t="s">
        <v>44</v>
      </c>
      <c r="AA4" s="15" t="s">
        <v>44</v>
      </c>
    </row>
    <row r="5" spans="1:27" ht="135" customHeight="1" x14ac:dyDescent="0.3">
      <c r="A5" s="10"/>
      <c r="B5" s="10"/>
      <c r="C5" s="10"/>
      <c r="D5" s="10"/>
      <c r="E5" s="11"/>
      <c r="F5" s="24" t="s">
        <v>45</v>
      </c>
      <c r="G5" s="25" t="s">
        <v>50</v>
      </c>
      <c r="H5" s="13" t="s">
        <v>51</v>
      </c>
      <c r="I5" s="15" t="s">
        <v>41</v>
      </c>
      <c r="J5" s="15" t="s">
        <v>41</v>
      </c>
      <c r="K5" s="15" t="s">
        <v>41</v>
      </c>
      <c r="L5" s="16">
        <v>2</v>
      </c>
      <c r="M5" s="16">
        <v>4</v>
      </c>
      <c r="N5" s="16">
        <f t="shared" si="0"/>
        <v>8</v>
      </c>
      <c r="O5" s="21" t="str">
        <f t="shared" ref="O5:O51" si="4">IF(N5&lt;=4,"Bajo",IF(N5&lt;=8,"Medio",IF(N5&lt;=20,"Alto",IF(N5&lt;=40,"Muy Alto"))))</f>
        <v>Medio</v>
      </c>
      <c r="P5" s="16">
        <v>10</v>
      </c>
      <c r="Q5" s="16">
        <f t="shared" si="1"/>
        <v>80</v>
      </c>
      <c r="R5" s="16" t="str">
        <f t="shared" si="2"/>
        <v>III</v>
      </c>
      <c r="S5" s="17" t="str">
        <f t="shared" si="3"/>
        <v>ACEPTABLE</v>
      </c>
      <c r="T5" s="18"/>
      <c r="U5" s="23" t="s">
        <v>48</v>
      </c>
      <c r="V5" s="19" t="s">
        <v>49</v>
      </c>
      <c r="W5" s="15" t="s">
        <v>44</v>
      </c>
      <c r="X5" s="15" t="s">
        <v>44</v>
      </c>
      <c r="Y5" s="15" t="s">
        <v>44</v>
      </c>
      <c r="Z5" s="15" t="s">
        <v>44</v>
      </c>
      <c r="AA5" s="15" t="s">
        <v>44</v>
      </c>
    </row>
    <row r="6" spans="1:27" ht="108" customHeight="1" x14ac:dyDescent="0.3">
      <c r="A6" s="10"/>
      <c r="B6" s="10"/>
      <c r="C6" s="10"/>
      <c r="D6" s="10"/>
      <c r="E6" s="11"/>
      <c r="F6" s="24" t="s">
        <v>52</v>
      </c>
      <c r="G6" s="23" t="s">
        <v>53</v>
      </c>
      <c r="H6" s="13" t="s">
        <v>54</v>
      </c>
      <c r="I6" s="15" t="s">
        <v>41</v>
      </c>
      <c r="J6" s="15" t="s">
        <v>41</v>
      </c>
      <c r="K6" s="15" t="s">
        <v>41</v>
      </c>
      <c r="L6" s="16">
        <v>2</v>
      </c>
      <c r="M6" s="16">
        <v>1</v>
      </c>
      <c r="N6" s="16">
        <f t="shared" si="0"/>
        <v>2</v>
      </c>
      <c r="O6" s="21" t="str">
        <f t="shared" si="4"/>
        <v>Bajo</v>
      </c>
      <c r="P6" s="16">
        <v>25</v>
      </c>
      <c r="Q6" s="16">
        <f t="shared" si="1"/>
        <v>50</v>
      </c>
      <c r="R6" s="16" t="str">
        <f t="shared" si="2"/>
        <v>III</v>
      </c>
      <c r="S6" s="17" t="str">
        <f t="shared" si="3"/>
        <v>ACEPTABLE</v>
      </c>
      <c r="T6" s="18"/>
      <c r="U6" s="23" t="s">
        <v>55</v>
      </c>
      <c r="V6" s="19" t="s">
        <v>56</v>
      </c>
      <c r="W6" s="15" t="s">
        <v>44</v>
      </c>
      <c r="X6" s="15" t="s">
        <v>44</v>
      </c>
      <c r="Y6" s="15" t="s">
        <v>44</v>
      </c>
      <c r="Z6" s="15" t="s">
        <v>44</v>
      </c>
      <c r="AA6" s="15" t="s">
        <v>44</v>
      </c>
    </row>
    <row r="7" spans="1:27" ht="147" customHeight="1" x14ac:dyDescent="0.3">
      <c r="A7" s="10"/>
      <c r="B7" s="10"/>
      <c r="C7" s="10"/>
      <c r="D7" s="10"/>
      <c r="E7" s="11"/>
      <c r="F7" s="24" t="s">
        <v>52</v>
      </c>
      <c r="G7" s="23" t="s">
        <v>57</v>
      </c>
      <c r="H7" s="23" t="s">
        <v>58</v>
      </c>
      <c r="I7" s="15" t="s">
        <v>41</v>
      </c>
      <c r="J7" s="15" t="s">
        <v>41</v>
      </c>
      <c r="K7" s="15" t="s">
        <v>41</v>
      </c>
      <c r="L7" s="16">
        <v>6</v>
      </c>
      <c r="M7" s="16">
        <v>1</v>
      </c>
      <c r="N7" s="16">
        <f t="shared" si="0"/>
        <v>6</v>
      </c>
      <c r="O7" s="21" t="str">
        <f t="shared" si="4"/>
        <v>Medio</v>
      </c>
      <c r="P7" s="16">
        <v>25</v>
      </c>
      <c r="Q7" s="16">
        <f t="shared" si="1"/>
        <v>150</v>
      </c>
      <c r="R7" s="16" t="str">
        <f t="shared" si="2"/>
        <v>II</v>
      </c>
      <c r="S7" s="22" t="str">
        <f t="shared" si="3"/>
        <v>ACEPTABLE CON CONTROL</v>
      </c>
      <c r="T7" s="18"/>
      <c r="U7" s="23" t="s">
        <v>59</v>
      </c>
      <c r="V7" s="19" t="s">
        <v>56</v>
      </c>
      <c r="W7" s="15" t="s">
        <v>44</v>
      </c>
      <c r="X7" s="15" t="s">
        <v>44</v>
      </c>
      <c r="Y7" s="15" t="s">
        <v>44</v>
      </c>
      <c r="Z7" s="15" t="s">
        <v>44</v>
      </c>
      <c r="AA7" s="15" t="s">
        <v>44</v>
      </c>
    </row>
    <row r="8" spans="1:27" ht="140.25" customHeight="1" x14ac:dyDescent="0.3">
      <c r="A8" s="10"/>
      <c r="B8" s="10"/>
      <c r="C8" s="10"/>
      <c r="D8" s="10"/>
      <c r="E8" s="11"/>
      <c r="F8" s="12" t="s">
        <v>60</v>
      </c>
      <c r="G8" s="26" t="s">
        <v>61</v>
      </c>
      <c r="H8" s="13" t="s">
        <v>62</v>
      </c>
      <c r="I8" s="15" t="s">
        <v>41</v>
      </c>
      <c r="J8" s="15" t="s">
        <v>41</v>
      </c>
      <c r="K8" s="15" t="s">
        <v>41</v>
      </c>
      <c r="L8" s="16">
        <v>2</v>
      </c>
      <c r="M8" s="16">
        <v>1</v>
      </c>
      <c r="N8" s="16">
        <f t="shared" si="0"/>
        <v>2</v>
      </c>
      <c r="O8" s="27" t="str">
        <f t="shared" si="4"/>
        <v>Bajo</v>
      </c>
      <c r="P8" s="16">
        <v>25</v>
      </c>
      <c r="Q8" s="16">
        <f t="shared" si="1"/>
        <v>50</v>
      </c>
      <c r="R8" s="16" t="str">
        <f t="shared" si="2"/>
        <v>III</v>
      </c>
      <c r="S8" s="22" t="str">
        <f t="shared" si="3"/>
        <v>ACEPTABLE</v>
      </c>
      <c r="T8" s="18"/>
      <c r="U8" s="19" t="s">
        <v>63</v>
      </c>
      <c r="V8" s="19" t="s">
        <v>43</v>
      </c>
      <c r="W8" s="15" t="s">
        <v>44</v>
      </c>
      <c r="X8" s="15" t="s">
        <v>44</v>
      </c>
      <c r="Y8" s="15" t="s">
        <v>44</v>
      </c>
      <c r="Z8" s="15" t="s">
        <v>44</v>
      </c>
      <c r="AA8" s="15" t="s">
        <v>44</v>
      </c>
    </row>
    <row r="9" spans="1:27" ht="90" customHeight="1" x14ac:dyDescent="0.3">
      <c r="A9" s="10"/>
      <c r="B9" s="10"/>
      <c r="C9" s="10"/>
      <c r="D9" s="10"/>
      <c r="E9" s="11"/>
      <c r="F9" s="12" t="s">
        <v>64</v>
      </c>
      <c r="G9" s="23" t="s">
        <v>65</v>
      </c>
      <c r="H9" s="26" t="s">
        <v>66</v>
      </c>
      <c r="I9" s="15" t="s">
        <v>41</v>
      </c>
      <c r="J9" s="15" t="s">
        <v>41</v>
      </c>
      <c r="K9" s="15" t="s">
        <v>41</v>
      </c>
      <c r="L9" s="16">
        <v>2</v>
      </c>
      <c r="M9" s="16">
        <v>3</v>
      </c>
      <c r="N9" s="16">
        <f t="shared" si="0"/>
        <v>6</v>
      </c>
      <c r="O9" s="21" t="str">
        <f t="shared" si="4"/>
        <v>Medio</v>
      </c>
      <c r="P9" s="16">
        <v>25</v>
      </c>
      <c r="Q9" s="16">
        <f t="shared" si="1"/>
        <v>150</v>
      </c>
      <c r="R9" s="16" t="str">
        <f t="shared" si="2"/>
        <v>II</v>
      </c>
      <c r="S9" s="22" t="str">
        <f t="shared" si="3"/>
        <v>ACEPTABLE CON CONTROL</v>
      </c>
      <c r="T9" s="18"/>
      <c r="U9" s="23" t="s">
        <v>67</v>
      </c>
      <c r="V9" s="19" t="s">
        <v>43</v>
      </c>
      <c r="W9" s="15" t="s">
        <v>44</v>
      </c>
      <c r="X9" s="15" t="s">
        <v>44</v>
      </c>
      <c r="Y9" s="15" t="s">
        <v>44</v>
      </c>
      <c r="Z9" s="15" t="s">
        <v>44</v>
      </c>
      <c r="AA9" s="15" t="s">
        <v>44</v>
      </c>
    </row>
    <row r="10" spans="1:27" ht="101.25" customHeight="1" x14ac:dyDescent="0.3">
      <c r="A10" s="10"/>
      <c r="B10" s="10"/>
      <c r="C10" s="10"/>
      <c r="D10" s="10"/>
      <c r="E10" s="11"/>
      <c r="F10" s="28" t="s">
        <v>68</v>
      </c>
      <c r="G10" s="23" t="s">
        <v>69</v>
      </c>
      <c r="H10" s="29" t="s">
        <v>70</v>
      </c>
      <c r="I10" s="15" t="s">
        <v>41</v>
      </c>
      <c r="J10" s="15" t="s">
        <v>41</v>
      </c>
      <c r="K10" s="15" t="s">
        <v>32</v>
      </c>
      <c r="L10" s="25">
        <v>6</v>
      </c>
      <c r="M10" s="25">
        <v>3</v>
      </c>
      <c r="N10" s="16">
        <f t="shared" si="0"/>
        <v>18</v>
      </c>
      <c r="O10" s="30" t="str">
        <f t="shared" si="4"/>
        <v>Alto</v>
      </c>
      <c r="P10" s="25">
        <v>25</v>
      </c>
      <c r="Q10" s="16">
        <f t="shared" si="1"/>
        <v>450</v>
      </c>
      <c r="R10" s="16" t="str">
        <f t="shared" si="2"/>
        <v>II</v>
      </c>
      <c r="S10" s="22" t="str">
        <f t="shared" si="3"/>
        <v>ACEPTABLE CON CONTROL</v>
      </c>
      <c r="T10" s="18"/>
      <c r="U10" s="31" t="s">
        <v>71</v>
      </c>
      <c r="V10" s="15" t="s">
        <v>72</v>
      </c>
      <c r="W10" s="15" t="s">
        <v>44</v>
      </c>
      <c r="X10" s="15" t="s">
        <v>44</v>
      </c>
      <c r="Y10" s="15" t="s">
        <v>44</v>
      </c>
      <c r="Z10" s="14" t="s">
        <v>73</v>
      </c>
      <c r="AA10" s="14" t="s">
        <v>74</v>
      </c>
    </row>
    <row r="11" spans="1:27" ht="101.25" customHeight="1" x14ac:dyDescent="0.3">
      <c r="A11" s="32" t="s">
        <v>75</v>
      </c>
      <c r="B11" s="33" t="s">
        <v>76</v>
      </c>
      <c r="C11" s="34" t="s">
        <v>77</v>
      </c>
      <c r="D11" s="32"/>
      <c r="E11" s="35" t="s">
        <v>37</v>
      </c>
      <c r="F11" s="36" t="s">
        <v>45</v>
      </c>
      <c r="G11" s="37" t="s">
        <v>78</v>
      </c>
      <c r="H11" s="38" t="s">
        <v>79</v>
      </c>
      <c r="I11" s="39" t="s">
        <v>41</v>
      </c>
      <c r="J11" s="39" t="s">
        <v>41</v>
      </c>
      <c r="K11" s="39" t="s">
        <v>41</v>
      </c>
      <c r="L11" s="39">
        <v>2</v>
      </c>
      <c r="M11" s="39">
        <v>3</v>
      </c>
      <c r="N11" s="40">
        <f t="shared" si="0"/>
        <v>6</v>
      </c>
      <c r="O11" s="21" t="str">
        <f t="shared" si="4"/>
        <v>Medio</v>
      </c>
      <c r="P11" s="39">
        <v>5</v>
      </c>
      <c r="Q11" s="40">
        <f t="shared" si="1"/>
        <v>30</v>
      </c>
      <c r="R11" s="40" t="str">
        <f t="shared" si="2"/>
        <v>III</v>
      </c>
      <c r="S11" s="40" t="str">
        <f t="shared" si="3"/>
        <v>ACEPTABLE</v>
      </c>
      <c r="T11" s="41">
        <v>2</v>
      </c>
      <c r="U11" s="37" t="s">
        <v>80</v>
      </c>
      <c r="V11" s="42" t="s">
        <v>49</v>
      </c>
      <c r="W11" s="43"/>
      <c r="X11" s="43"/>
      <c r="Y11" s="43"/>
      <c r="Z11" s="44"/>
      <c r="AA11" s="44"/>
    </row>
    <row r="12" spans="1:27" ht="101.25" customHeight="1" x14ac:dyDescent="0.3">
      <c r="A12" s="32"/>
      <c r="B12" s="32"/>
      <c r="C12" s="34"/>
      <c r="D12" s="32"/>
      <c r="E12" s="35"/>
      <c r="F12" s="45" t="s">
        <v>81</v>
      </c>
      <c r="G12" s="37" t="s">
        <v>82</v>
      </c>
      <c r="H12" s="37" t="s">
        <v>83</v>
      </c>
      <c r="I12" s="39" t="s">
        <v>41</v>
      </c>
      <c r="J12" s="39" t="s">
        <v>41</v>
      </c>
      <c r="K12" s="39" t="s">
        <v>41</v>
      </c>
      <c r="L12" s="39">
        <v>2</v>
      </c>
      <c r="M12" s="39">
        <v>1</v>
      </c>
      <c r="N12" s="40">
        <f t="shared" si="0"/>
        <v>2</v>
      </c>
      <c r="O12" s="21" t="str">
        <f t="shared" si="4"/>
        <v>Bajo</v>
      </c>
      <c r="P12" s="39">
        <v>25</v>
      </c>
      <c r="Q12" s="40">
        <f t="shared" si="1"/>
        <v>50</v>
      </c>
      <c r="R12" s="40" t="str">
        <f t="shared" si="2"/>
        <v>III</v>
      </c>
      <c r="S12" s="40" t="str">
        <f t="shared" si="3"/>
        <v>ACEPTABLE</v>
      </c>
      <c r="T12" s="46"/>
      <c r="U12" s="37" t="s">
        <v>84</v>
      </c>
      <c r="V12" s="42" t="s">
        <v>43</v>
      </c>
      <c r="W12" s="43"/>
      <c r="X12" s="43"/>
      <c r="Y12" s="43"/>
      <c r="Z12" s="42"/>
      <c r="AA12" s="43"/>
    </row>
    <row r="13" spans="1:27" ht="133.5" customHeight="1" x14ac:dyDescent="0.3">
      <c r="A13" s="32"/>
      <c r="B13" s="32"/>
      <c r="C13" s="34"/>
      <c r="D13" s="32"/>
      <c r="E13" s="35"/>
      <c r="F13" s="36" t="s">
        <v>45</v>
      </c>
      <c r="G13" s="37" t="s">
        <v>85</v>
      </c>
      <c r="H13" s="44" t="s">
        <v>86</v>
      </c>
      <c r="I13" s="39" t="s">
        <v>41</v>
      </c>
      <c r="J13" s="39" t="s">
        <v>41</v>
      </c>
      <c r="K13" s="39" t="s">
        <v>41</v>
      </c>
      <c r="L13" s="39">
        <v>2</v>
      </c>
      <c r="M13" s="39">
        <v>1</v>
      </c>
      <c r="N13" s="40">
        <f t="shared" si="0"/>
        <v>2</v>
      </c>
      <c r="O13" s="21" t="str">
        <f t="shared" si="4"/>
        <v>Bajo</v>
      </c>
      <c r="P13" s="39">
        <v>25</v>
      </c>
      <c r="Q13" s="40">
        <f t="shared" si="1"/>
        <v>50</v>
      </c>
      <c r="R13" s="40" t="str">
        <f t="shared" si="2"/>
        <v>III</v>
      </c>
      <c r="S13" s="40" t="str">
        <f t="shared" si="3"/>
        <v>ACEPTABLE</v>
      </c>
      <c r="T13" s="46"/>
      <c r="U13" s="44" t="s">
        <v>87</v>
      </c>
      <c r="V13" s="42" t="s">
        <v>49</v>
      </c>
      <c r="W13" s="44"/>
      <c r="X13" s="43"/>
      <c r="Y13" s="43"/>
      <c r="Z13" s="44"/>
      <c r="AA13" s="43"/>
    </row>
    <row r="14" spans="1:27" ht="133.5" customHeight="1" x14ac:dyDescent="0.3">
      <c r="A14" s="32"/>
      <c r="B14" s="32"/>
      <c r="C14" s="34"/>
      <c r="D14" s="32"/>
      <c r="E14" s="35"/>
      <c r="F14" s="36" t="s">
        <v>45</v>
      </c>
      <c r="G14" s="47" t="s">
        <v>88</v>
      </c>
      <c r="H14" s="47" t="s">
        <v>89</v>
      </c>
      <c r="I14" s="39" t="s">
        <v>41</v>
      </c>
      <c r="J14" s="39" t="s">
        <v>41</v>
      </c>
      <c r="K14" s="39" t="s">
        <v>41</v>
      </c>
      <c r="L14" s="39">
        <v>2</v>
      </c>
      <c r="M14" s="39">
        <v>2</v>
      </c>
      <c r="N14" s="40">
        <f t="shared" si="0"/>
        <v>4</v>
      </c>
      <c r="O14" s="40" t="str">
        <f t="shared" si="4"/>
        <v>Bajo</v>
      </c>
      <c r="P14" s="39">
        <v>10</v>
      </c>
      <c r="Q14" s="40">
        <f t="shared" si="1"/>
        <v>40</v>
      </c>
      <c r="R14" s="40" t="str">
        <f t="shared" si="2"/>
        <v>III</v>
      </c>
      <c r="S14" s="40" t="str">
        <f t="shared" si="3"/>
        <v>ACEPTABLE</v>
      </c>
      <c r="T14" s="46"/>
      <c r="U14" s="44" t="s">
        <v>90</v>
      </c>
      <c r="V14" s="42" t="s">
        <v>49</v>
      </c>
      <c r="W14" s="39" t="s">
        <v>44</v>
      </c>
      <c r="X14" s="39" t="s">
        <v>44</v>
      </c>
      <c r="Y14" s="39" t="s">
        <v>44</v>
      </c>
      <c r="Z14" s="39" t="s">
        <v>44</v>
      </c>
      <c r="AA14" s="39" t="s">
        <v>44</v>
      </c>
    </row>
    <row r="15" spans="1:27" ht="133.5" customHeight="1" x14ac:dyDescent="0.3">
      <c r="A15" s="32"/>
      <c r="B15" s="32"/>
      <c r="C15" s="34"/>
      <c r="D15" s="32"/>
      <c r="E15" s="35"/>
      <c r="F15" s="36" t="s">
        <v>68</v>
      </c>
      <c r="G15" s="47" t="s">
        <v>91</v>
      </c>
      <c r="H15" s="48" t="s">
        <v>70</v>
      </c>
      <c r="I15" s="39" t="s">
        <v>41</v>
      </c>
      <c r="J15" s="39" t="s">
        <v>41</v>
      </c>
      <c r="K15" s="39" t="s">
        <v>41</v>
      </c>
      <c r="L15" s="39">
        <v>6</v>
      </c>
      <c r="M15" s="39">
        <v>3</v>
      </c>
      <c r="N15" s="40">
        <f t="shared" si="0"/>
        <v>18</v>
      </c>
      <c r="O15" s="30" t="str">
        <f t="shared" si="4"/>
        <v>Alto</v>
      </c>
      <c r="P15" s="39">
        <v>25</v>
      </c>
      <c r="Q15" s="40">
        <f t="shared" si="1"/>
        <v>450</v>
      </c>
      <c r="R15" s="40" t="str">
        <f t="shared" si="2"/>
        <v>II</v>
      </c>
      <c r="S15" s="37" t="str">
        <f t="shared" si="3"/>
        <v>ACEPTABLE CON CONTROL</v>
      </c>
      <c r="T15" s="46"/>
      <c r="U15" s="39" t="s">
        <v>92</v>
      </c>
      <c r="V15" s="49" t="s">
        <v>72</v>
      </c>
      <c r="W15" s="39" t="s">
        <v>44</v>
      </c>
      <c r="X15" s="39" t="s">
        <v>44</v>
      </c>
      <c r="Y15" s="39" t="s">
        <v>44</v>
      </c>
      <c r="Z15" s="44" t="s">
        <v>73</v>
      </c>
      <c r="AA15" s="39" t="s">
        <v>44</v>
      </c>
    </row>
    <row r="16" spans="1:27" ht="133.5" customHeight="1" x14ac:dyDescent="0.3">
      <c r="A16" s="32"/>
      <c r="B16" s="32"/>
      <c r="C16" s="34"/>
      <c r="D16" s="32"/>
      <c r="E16" s="35"/>
      <c r="F16" s="36" t="s">
        <v>81</v>
      </c>
      <c r="G16" s="47" t="s">
        <v>93</v>
      </c>
      <c r="H16" s="47" t="s">
        <v>94</v>
      </c>
      <c r="I16" s="39" t="s">
        <v>41</v>
      </c>
      <c r="J16" s="45" t="s">
        <v>95</v>
      </c>
      <c r="K16" s="39" t="s">
        <v>41</v>
      </c>
      <c r="L16" s="39">
        <v>2</v>
      </c>
      <c r="M16" s="39">
        <v>3</v>
      </c>
      <c r="N16" s="40">
        <f t="shared" si="0"/>
        <v>6</v>
      </c>
      <c r="O16" s="21" t="str">
        <f t="shared" si="4"/>
        <v>Medio</v>
      </c>
      <c r="P16" s="39">
        <v>10</v>
      </c>
      <c r="Q16" s="40">
        <f t="shared" si="1"/>
        <v>60</v>
      </c>
      <c r="R16" s="40" t="str">
        <f t="shared" si="2"/>
        <v>III</v>
      </c>
      <c r="S16" s="37" t="str">
        <f t="shared" si="3"/>
        <v>ACEPTABLE</v>
      </c>
      <c r="T16" s="46"/>
      <c r="U16" s="39" t="s">
        <v>84</v>
      </c>
      <c r="V16" s="42" t="s">
        <v>43</v>
      </c>
      <c r="W16" s="39" t="s">
        <v>44</v>
      </c>
      <c r="X16" s="39" t="s">
        <v>44</v>
      </c>
      <c r="Y16" s="44" t="s">
        <v>96</v>
      </c>
      <c r="Z16" s="39" t="s">
        <v>44</v>
      </c>
      <c r="AA16" s="39" t="s">
        <v>44</v>
      </c>
    </row>
    <row r="17" spans="1:27" ht="133.5" customHeight="1" x14ac:dyDescent="0.3">
      <c r="A17" s="32"/>
      <c r="B17" s="32"/>
      <c r="C17" s="34"/>
      <c r="D17" s="32"/>
      <c r="E17" s="35"/>
      <c r="F17" s="36" t="s">
        <v>97</v>
      </c>
      <c r="G17" s="47" t="s">
        <v>98</v>
      </c>
      <c r="H17" s="47" t="s">
        <v>99</v>
      </c>
      <c r="I17" s="39" t="s">
        <v>41</v>
      </c>
      <c r="J17" s="39" t="s">
        <v>41</v>
      </c>
      <c r="K17" s="39" t="s">
        <v>41</v>
      </c>
      <c r="L17" s="39">
        <v>6</v>
      </c>
      <c r="M17" s="39">
        <v>1</v>
      </c>
      <c r="N17" s="40">
        <f t="shared" si="0"/>
        <v>6</v>
      </c>
      <c r="O17" s="21" t="str">
        <f t="shared" si="4"/>
        <v>Medio</v>
      </c>
      <c r="P17" s="39">
        <v>25</v>
      </c>
      <c r="Q17" s="40">
        <f t="shared" si="1"/>
        <v>150</v>
      </c>
      <c r="R17" s="40" t="str">
        <f t="shared" si="2"/>
        <v>II</v>
      </c>
      <c r="S17" s="37" t="str">
        <f t="shared" si="3"/>
        <v>ACEPTABLE CON CONTROL</v>
      </c>
      <c r="T17" s="46"/>
      <c r="U17" s="39" t="s">
        <v>100</v>
      </c>
      <c r="V17" s="42" t="s">
        <v>43</v>
      </c>
      <c r="W17" s="39" t="s">
        <v>44</v>
      </c>
      <c r="X17" s="39" t="s">
        <v>44</v>
      </c>
      <c r="Y17" s="39" t="s">
        <v>44</v>
      </c>
      <c r="Z17" s="39" t="s">
        <v>44</v>
      </c>
      <c r="AA17" s="39" t="s">
        <v>44</v>
      </c>
    </row>
    <row r="18" spans="1:27" ht="133.5" customHeight="1" x14ac:dyDescent="0.3">
      <c r="A18" s="32"/>
      <c r="B18" s="32"/>
      <c r="C18" s="34"/>
      <c r="D18" s="32"/>
      <c r="E18" s="35"/>
      <c r="F18" s="36" t="s">
        <v>52</v>
      </c>
      <c r="G18" s="47" t="s">
        <v>101</v>
      </c>
      <c r="H18" s="37" t="s">
        <v>58</v>
      </c>
      <c r="I18" s="39" t="s">
        <v>41</v>
      </c>
      <c r="J18" s="39" t="s">
        <v>41</v>
      </c>
      <c r="K18" s="39" t="s">
        <v>41</v>
      </c>
      <c r="L18" s="39">
        <v>6</v>
      </c>
      <c r="M18" s="39">
        <v>2</v>
      </c>
      <c r="N18" s="40">
        <f t="shared" si="0"/>
        <v>12</v>
      </c>
      <c r="O18" s="30" t="str">
        <f t="shared" si="4"/>
        <v>Alto</v>
      </c>
      <c r="P18" s="39">
        <v>25</v>
      </c>
      <c r="Q18" s="40">
        <f t="shared" si="1"/>
        <v>300</v>
      </c>
      <c r="R18" s="40" t="str">
        <f t="shared" si="2"/>
        <v>II</v>
      </c>
      <c r="S18" s="37" t="str">
        <f t="shared" si="3"/>
        <v>ACEPTABLE CON CONTROL</v>
      </c>
      <c r="T18" s="46"/>
      <c r="U18" s="39" t="s">
        <v>102</v>
      </c>
      <c r="V18" s="42" t="s">
        <v>56</v>
      </c>
      <c r="W18" s="39" t="s">
        <v>44</v>
      </c>
      <c r="X18" s="39" t="s">
        <v>44</v>
      </c>
      <c r="Y18" s="39" t="s">
        <v>44</v>
      </c>
      <c r="Z18" s="39" t="s">
        <v>44</v>
      </c>
      <c r="AA18" s="39" t="s">
        <v>44</v>
      </c>
    </row>
    <row r="19" spans="1:27" ht="166.5" customHeight="1" x14ac:dyDescent="0.3">
      <c r="A19" s="32"/>
      <c r="B19" s="32"/>
      <c r="C19" s="34"/>
      <c r="D19" s="32"/>
      <c r="E19" s="35"/>
      <c r="F19" s="36" t="s">
        <v>68</v>
      </c>
      <c r="G19" s="37" t="s">
        <v>103</v>
      </c>
      <c r="H19" s="44" t="s">
        <v>104</v>
      </c>
      <c r="I19" s="39" t="s">
        <v>41</v>
      </c>
      <c r="J19" s="39" t="s">
        <v>41</v>
      </c>
      <c r="K19" s="39" t="s">
        <v>41</v>
      </c>
      <c r="L19" s="39">
        <v>2</v>
      </c>
      <c r="M19" s="39">
        <v>2</v>
      </c>
      <c r="N19" s="40">
        <f t="shared" si="0"/>
        <v>4</v>
      </c>
      <c r="O19" s="40" t="str">
        <f t="shared" si="4"/>
        <v>Bajo</v>
      </c>
      <c r="P19" s="39">
        <v>10</v>
      </c>
      <c r="Q19" s="40">
        <f t="shared" si="1"/>
        <v>40</v>
      </c>
      <c r="R19" s="40" t="str">
        <f t="shared" si="2"/>
        <v>III</v>
      </c>
      <c r="S19" s="40" t="str">
        <f t="shared" si="3"/>
        <v>ACEPTABLE</v>
      </c>
      <c r="T19" s="50"/>
      <c r="U19" s="44" t="s">
        <v>105</v>
      </c>
      <c r="V19" s="49" t="s">
        <v>72</v>
      </c>
      <c r="W19" s="39" t="s">
        <v>44</v>
      </c>
      <c r="X19" s="39" t="s">
        <v>44</v>
      </c>
      <c r="Y19" s="39" t="s">
        <v>44</v>
      </c>
      <c r="Z19" s="39" t="s">
        <v>44</v>
      </c>
      <c r="AA19" s="39" t="s">
        <v>44</v>
      </c>
    </row>
    <row r="20" spans="1:27" ht="104.25" customHeight="1" x14ac:dyDescent="0.3">
      <c r="A20" s="51" t="s">
        <v>106</v>
      </c>
      <c r="B20" s="51" t="s">
        <v>107</v>
      </c>
      <c r="C20" s="52" t="s">
        <v>108</v>
      </c>
      <c r="D20" s="51" t="s">
        <v>109</v>
      </c>
      <c r="E20" s="53" t="s">
        <v>37</v>
      </c>
      <c r="F20" s="54" t="s">
        <v>45</v>
      </c>
      <c r="G20" s="55" t="s">
        <v>110</v>
      </c>
      <c r="H20" s="56" t="s">
        <v>111</v>
      </c>
      <c r="I20" s="57" t="s">
        <v>41</v>
      </c>
      <c r="J20" s="57" t="s">
        <v>41</v>
      </c>
      <c r="K20" s="57" t="s">
        <v>41</v>
      </c>
      <c r="L20" s="57">
        <v>2</v>
      </c>
      <c r="M20" s="57">
        <v>4</v>
      </c>
      <c r="N20" s="58">
        <f t="shared" si="0"/>
        <v>8</v>
      </c>
      <c r="O20" s="21" t="str">
        <f t="shared" si="4"/>
        <v>Medio</v>
      </c>
      <c r="P20" s="57">
        <v>25</v>
      </c>
      <c r="Q20" s="58">
        <f t="shared" si="1"/>
        <v>200</v>
      </c>
      <c r="R20" s="58" t="str">
        <f t="shared" si="2"/>
        <v>II</v>
      </c>
      <c r="S20" s="55" t="str">
        <f t="shared" si="3"/>
        <v>ACEPTABLE CON CONTROL</v>
      </c>
      <c r="T20" s="57"/>
      <c r="U20" s="56" t="s">
        <v>48</v>
      </c>
      <c r="V20" s="59" t="s">
        <v>49</v>
      </c>
      <c r="W20" s="57" t="s">
        <v>44</v>
      </c>
      <c r="X20" s="57" t="s">
        <v>44</v>
      </c>
      <c r="Y20" s="57" t="s">
        <v>44</v>
      </c>
      <c r="Z20" s="57" t="s">
        <v>44</v>
      </c>
      <c r="AA20" s="57" t="s">
        <v>44</v>
      </c>
    </row>
    <row r="21" spans="1:27" ht="149.25" customHeight="1" x14ac:dyDescent="0.3">
      <c r="A21" s="51"/>
      <c r="B21" s="51"/>
      <c r="C21" s="52"/>
      <c r="D21" s="51"/>
      <c r="E21" s="53"/>
      <c r="F21" s="54" t="s">
        <v>45</v>
      </c>
      <c r="G21" s="55" t="s">
        <v>112</v>
      </c>
      <c r="H21" s="56" t="s">
        <v>113</v>
      </c>
      <c r="I21" s="57" t="s">
        <v>41</v>
      </c>
      <c r="J21" s="57" t="s">
        <v>41</v>
      </c>
      <c r="K21" s="57" t="s">
        <v>41</v>
      </c>
      <c r="L21" s="57">
        <v>6</v>
      </c>
      <c r="M21" s="57">
        <v>4</v>
      </c>
      <c r="N21" s="58">
        <f t="shared" si="0"/>
        <v>24</v>
      </c>
      <c r="O21" s="30" t="str">
        <f t="shared" si="4"/>
        <v>Muy Alto</v>
      </c>
      <c r="P21" s="57">
        <v>10</v>
      </c>
      <c r="Q21" s="58">
        <f t="shared" si="1"/>
        <v>240</v>
      </c>
      <c r="R21" s="58" t="str">
        <f t="shared" si="2"/>
        <v>II</v>
      </c>
      <c r="S21" s="55" t="str">
        <f t="shared" si="3"/>
        <v>ACEPTABLE CON CONTROL</v>
      </c>
      <c r="T21" s="57"/>
      <c r="U21" s="56" t="s">
        <v>114</v>
      </c>
      <c r="V21" s="59" t="s">
        <v>49</v>
      </c>
      <c r="W21" s="57" t="s">
        <v>44</v>
      </c>
      <c r="X21" s="57" t="s">
        <v>44</v>
      </c>
      <c r="Y21" s="57" t="s">
        <v>44</v>
      </c>
      <c r="Z21" s="57" t="s">
        <v>44</v>
      </c>
      <c r="AA21" s="57" t="s">
        <v>44</v>
      </c>
    </row>
    <row r="22" spans="1:27" ht="90" customHeight="1" x14ac:dyDescent="0.3">
      <c r="A22" s="51"/>
      <c r="B22" s="51"/>
      <c r="C22" s="52"/>
      <c r="D22" s="51"/>
      <c r="E22" s="53"/>
      <c r="F22" s="54" t="s">
        <v>64</v>
      </c>
      <c r="G22" s="55" t="s">
        <v>115</v>
      </c>
      <c r="H22" s="56" t="s">
        <v>116</v>
      </c>
      <c r="I22" s="57" t="s">
        <v>41</v>
      </c>
      <c r="J22" s="57" t="s">
        <v>41</v>
      </c>
      <c r="K22" s="57" t="s">
        <v>41</v>
      </c>
      <c r="L22" s="57">
        <v>2</v>
      </c>
      <c r="M22" s="57">
        <v>3</v>
      </c>
      <c r="N22" s="58">
        <f t="shared" si="0"/>
        <v>6</v>
      </c>
      <c r="O22" s="21" t="str">
        <f t="shared" si="4"/>
        <v>Medio</v>
      </c>
      <c r="P22" s="57">
        <v>10</v>
      </c>
      <c r="Q22" s="58">
        <f t="shared" si="1"/>
        <v>60</v>
      </c>
      <c r="R22" s="58" t="str">
        <f t="shared" si="2"/>
        <v>III</v>
      </c>
      <c r="S22" s="58" t="str">
        <f t="shared" si="3"/>
        <v>ACEPTABLE</v>
      </c>
      <c r="T22" s="57"/>
      <c r="U22" s="59" t="s">
        <v>117</v>
      </c>
      <c r="V22" s="59" t="s">
        <v>43</v>
      </c>
      <c r="W22" s="57" t="s">
        <v>44</v>
      </c>
      <c r="X22" s="57" t="s">
        <v>44</v>
      </c>
      <c r="Y22" s="57" t="s">
        <v>44</v>
      </c>
      <c r="Z22" s="57" t="s">
        <v>44</v>
      </c>
      <c r="AA22" s="57" t="s">
        <v>44</v>
      </c>
    </row>
    <row r="23" spans="1:27" ht="114" customHeight="1" x14ac:dyDescent="0.3">
      <c r="A23" s="51"/>
      <c r="B23" s="51"/>
      <c r="C23" s="52"/>
      <c r="D23" s="51"/>
      <c r="E23" s="53"/>
      <c r="F23" s="54" t="s">
        <v>68</v>
      </c>
      <c r="G23" s="60" t="s">
        <v>91</v>
      </c>
      <c r="H23" s="61" t="s">
        <v>70</v>
      </c>
      <c r="I23" s="57" t="s">
        <v>41</v>
      </c>
      <c r="J23" s="57" t="s">
        <v>41</v>
      </c>
      <c r="K23" s="57" t="s">
        <v>41</v>
      </c>
      <c r="L23" s="57">
        <v>6</v>
      </c>
      <c r="M23" s="57">
        <v>3</v>
      </c>
      <c r="N23" s="58">
        <f t="shared" si="0"/>
        <v>18</v>
      </c>
      <c r="O23" s="30" t="str">
        <f t="shared" si="4"/>
        <v>Alto</v>
      </c>
      <c r="P23" s="57">
        <v>10</v>
      </c>
      <c r="Q23" s="58">
        <f t="shared" si="1"/>
        <v>180</v>
      </c>
      <c r="R23" s="58" t="str">
        <f t="shared" si="2"/>
        <v>II</v>
      </c>
      <c r="S23" s="55" t="str">
        <f t="shared" si="3"/>
        <v>ACEPTABLE CON CONTROL</v>
      </c>
      <c r="T23" s="57"/>
      <c r="U23" s="56" t="s">
        <v>92</v>
      </c>
      <c r="V23" s="62" t="s">
        <v>72</v>
      </c>
      <c r="W23" s="57" t="s">
        <v>44</v>
      </c>
      <c r="X23" s="57" t="s">
        <v>44</v>
      </c>
      <c r="Y23" s="57" t="s">
        <v>44</v>
      </c>
      <c r="Z23" s="56" t="s">
        <v>73</v>
      </c>
      <c r="AA23" s="57" t="s">
        <v>44</v>
      </c>
    </row>
    <row r="24" spans="1:27" ht="99" customHeight="1" x14ac:dyDescent="0.3">
      <c r="A24" s="51"/>
      <c r="B24" s="51"/>
      <c r="C24" s="52"/>
      <c r="D24" s="51"/>
      <c r="E24" s="53"/>
      <c r="F24" s="54" t="s">
        <v>68</v>
      </c>
      <c r="G24" s="55" t="s">
        <v>103</v>
      </c>
      <c r="H24" s="56" t="s">
        <v>104</v>
      </c>
      <c r="I24" s="57" t="s">
        <v>41</v>
      </c>
      <c r="J24" s="57" t="s">
        <v>41</v>
      </c>
      <c r="K24" s="57" t="s">
        <v>41</v>
      </c>
      <c r="L24" s="57">
        <v>2</v>
      </c>
      <c r="M24" s="57">
        <v>4</v>
      </c>
      <c r="N24" s="58">
        <f t="shared" si="0"/>
        <v>8</v>
      </c>
      <c r="O24" s="21" t="str">
        <f t="shared" si="4"/>
        <v>Medio</v>
      </c>
      <c r="P24" s="57">
        <v>10</v>
      </c>
      <c r="Q24" s="58">
        <f t="shared" si="1"/>
        <v>80</v>
      </c>
      <c r="R24" s="58" t="str">
        <f t="shared" si="2"/>
        <v>III</v>
      </c>
      <c r="S24" s="58" t="str">
        <f t="shared" si="3"/>
        <v>ACEPTABLE</v>
      </c>
      <c r="T24" s="57"/>
      <c r="U24" s="57" t="s">
        <v>105</v>
      </c>
      <c r="V24" s="62" t="s">
        <v>72</v>
      </c>
      <c r="W24" s="57" t="s">
        <v>44</v>
      </c>
      <c r="X24" s="57" t="s">
        <v>44</v>
      </c>
      <c r="Y24" s="57" t="s">
        <v>44</v>
      </c>
      <c r="Z24" s="57" t="s">
        <v>44</v>
      </c>
      <c r="AA24" s="57" t="s">
        <v>44</v>
      </c>
    </row>
    <row r="25" spans="1:27" ht="114.75" customHeight="1" x14ac:dyDescent="0.3">
      <c r="A25" s="51"/>
      <c r="B25" s="51"/>
      <c r="C25" s="52"/>
      <c r="D25" s="51"/>
      <c r="E25" s="53"/>
      <c r="F25" s="54" t="s">
        <v>45</v>
      </c>
      <c r="G25" s="55" t="s">
        <v>118</v>
      </c>
      <c r="H25" s="56" t="s">
        <v>86</v>
      </c>
      <c r="I25" s="57" t="s">
        <v>41</v>
      </c>
      <c r="J25" s="57" t="s">
        <v>41</v>
      </c>
      <c r="K25" s="57" t="s">
        <v>119</v>
      </c>
      <c r="L25" s="57">
        <v>6</v>
      </c>
      <c r="M25" s="57">
        <v>2</v>
      </c>
      <c r="N25" s="58">
        <f t="shared" si="0"/>
        <v>12</v>
      </c>
      <c r="O25" s="30" t="str">
        <f t="shared" si="4"/>
        <v>Alto</v>
      </c>
      <c r="P25" s="57">
        <v>25</v>
      </c>
      <c r="Q25" s="58">
        <f t="shared" si="1"/>
        <v>300</v>
      </c>
      <c r="R25" s="58" t="str">
        <f t="shared" si="2"/>
        <v>II</v>
      </c>
      <c r="S25" s="55" t="str">
        <f t="shared" si="3"/>
        <v>ACEPTABLE CON CONTROL</v>
      </c>
      <c r="T25" s="57"/>
      <c r="U25" s="55" t="s">
        <v>87</v>
      </c>
      <c r="V25" s="59" t="s">
        <v>49</v>
      </c>
      <c r="W25" s="57" t="s">
        <v>44</v>
      </c>
      <c r="X25" s="57" t="s">
        <v>44</v>
      </c>
      <c r="Y25" s="57" t="s">
        <v>44</v>
      </c>
      <c r="Z25" s="57" t="s">
        <v>44</v>
      </c>
      <c r="AA25" s="56" t="s">
        <v>120</v>
      </c>
    </row>
    <row r="26" spans="1:27" ht="95.25" customHeight="1" x14ac:dyDescent="0.3">
      <c r="A26" s="51"/>
      <c r="B26" s="51"/>
      <c r="C26" s="52"/>
      <c r="D26" s="51"/>
      <c r="E26" s="53"/>
      <c r="F26" s="63" t="s">
        <v>121</v>
      </c>
      <c r="G26" s="55" t="s">
        <v>122</v>
      </c>
      <c r="H26" s="64" t="s">
        <v>123</v>
      </c>
      <c r="I26" s="57" t="s">
        <v>41</v>
      </c>
      <c r="J26" s="57" t="s">
        <v>41</v>
      </c>
      <c r="K26" s="55" t="s">
        <v>32</v>
      </c>
      <c r="L26" s="57">
        <v>6</v>
      </c>
      <c r="M26" s="57">
        <v>3</v>
      </c>
      <c r="N26" s="58">
        <f t="shared" si="0"/>
        <v>18</v>
      </c>
      <c r="O26" s="30" t="str">
        <f t="shared" si="4"/>
        <v>Alto</v>
      </c>
      <c r="P26" s="57">
        <v>25</v>
      </c>
      <c r="Q26" s="58">
        <f t="shared" si="1"/>
        <v>450</v>
      </c>
      <c r="R26" s="58" t="str">
        <f t="shared" si="2"/>
        <v>II</v>
      </c>
      <c r="S26" s="55" t="str">
        <f t="shared" si="3"/>
        <v>ACEPTABLE CON CONTROL</v>
      </c>
      <c r="T26" s="57"/>
      <c r="U26" s="55" t="s">
        <v>124</v>
      </c>
      <c r="V26" s="59" t="s">
        <v>43</v>
      </c>
      <c r="W26" s="57" t="s">
        <v>44</v>
      </c>
      <c r="X26" s="57" t="s">
        <v>44</v>
      </c>
      <c r="Y26" s="57" t="s">
        <v>44</v>
      </c>
      <c r="Z26" s="57" t="s">
        <v>44</v>
      </c>
      <c r="AA26" s="57" t="s">
        <v>125</v>
      </c>
    </row>
    <row r="27" spans="1:27" ht="72.75" customHeight="1" x14ac:dyDescent="0.3">
      <c r="A27" s="51"/>
      <c r="B27" s="51"/>
      <c r="C27" s="52"/>
      <c r="D27" s="51"/>
      <c r="E27" s="53"/>
      <c r="F27" s="63" t="s">
        <v>126</v>
      </c>
      <c r="G27" s="55" t="s">
        <v>127</v>
      </c>
      <c r="H27" s="56" t="s">
        <v>128</v>
      </c>
      <c r="I27" s="57" t="s">
        <v>41</v>
      </c>
      <c r="J27" s="57" t="s">
        <v>41</v>
      </c>
      <c r="K27" s="57" t="s">
        <v>41</v>
      </c>
      <c r="L27" s="57">
        <v>2</v>
      </c>
      <c r="M27" s="57">
        <v>3</v>
      </c>
      <c r="N27" s="58">
        <f t="shared" si="0"/>
        <v>6</v>
      </c>
      <c r="O27" s="21" t="str">
        <f t="shared" si="4"/>
        <v>Medio</v>
      </c>
      <c r="P27" s="57">
        <v>10</v>
      </c>
      <c r="Q27" s="58">
        <f t="shared" si="1"/>
        <v>60</v>
      </c>
      <c r="R27" s="58" t="str">
        <f t="shared" si="2"/>
        <v>III</v>
      </c>
      <c r="S27" s="58" t="str">
        <f t="shared" si="3"/>
        <v>ACEPTABLE</v>
      </c>
      <c r="T27" s="57"/>
      <c r="U27" s="56" t="s">
        <v>129</v>
      </c>
      <c r="V27" s="59" t="s">
        <v>43</v>
      </c>
      <c r="W27" s="57" t="s">
        <v>44</v>
      </c>
      <c r="X27" s="57" t="s">
        <v>44</v>
      </c>
      <c r="Y27" s="57" t="s">
        <v>44</v>
      </c>
      <c r="Z27" s="57" t="s">
        <v>44</v>
      </c>
      <c r="AA27" s="57" t="s">
        <v>44</v>
      </c>
    </row>
    <row r="28" spans="1:27" ht="119.25" customHeight="1" x14ac:dyDescent="0.3">
      <c r="A28" s="51"/>
      <c r="B28" s="51"/>
      <c r="C28" s="52"/>
      <c r="D28" s="51"/>
      <c r="E28" s="53"/>
      <c r="F28" s="54" t="s">
        <v>130</v>
      </c>
      <c r="G28" s="55" t="s">
        <v>131</v>
      </c>
      <c r="H28" s="56" t="s">
        <v>132</v>
      </c>
      <c r="I28" s="57" t="s">
        <v>41</v>
      </c>
      <c r="J28" s="57" t="s">
        <v>41</v>
      </c>
      <c r="K28" s="57" t="s">
        <v>41</v>
      </c>
      <c r="L28" s="57">
        <v>2</v>
      </c>
      <c r="M28" s="57">
        <v>3</v>
      </c>
      <c r="N28" s="58">
        <f t="shared" si="0"/>
        <v>6</v>
      </c>
      <c r="O28" s="21" t="str">
        <f t="shared" si="4"/>
        <v>Medio</v>
      </c>
      <c r="P28" s="57">
        <v>10</v>
      </c>
      <c r="Q28" s="58">
        <f t="shared" si="1"/>
        <v>60</v>
      </c>
      <c r="R28" s="58" t="str">
        <f t="shared" si="2"/>
        <v>III</v>
      </c>
      <c r="S28" s="58" t="str">
        <f t="shared" si="3"/>
        <v>ACEPTABLE</v>
      </c>
      <c r="T28" s="57"/>
      <c r="U28" s="57" t="s">
        <v>133</v>
      </c>
      <c r="V28" s="59" t="s">
        <v>134</v>
      </c>
      <c r="W28" s="57" t="s">
        <v>44</v>
      </c>
      <c r="X28" s="57" t="s">
        <v>44</v>
      </c>
      <c r="Y28" s="57" t="s">
        <v>44</v>
      </c>
      <c r="Z28" s="57" t="s">
        <v>44</v>
      </c>
      <c r="AA28" s="57" t="s">
        <v>44</v>
      </c>
    </row>
    <row r="29" spans="1:27" ht="157.5" customHeight="1" x14ac:dyDescent="0.3">
      <c r="A29" s="51"/>
      <c r="B29" s="51"/>
      <c r="C29" s="52"/>
      <c r="D29" s="51"/>
      <c r="E29" s="53"/>
      <c r="F29" s="63" t="s">
        <v>135</v>
      </c>
      <c r="G29" s="60" t="s">
        <v>136</v>
      </c>
      <c r="H29" s="56" t="s">
        <v>137</v>
      </c>
      <c r="I29" s="57" t="s">
        <v>41</v>
      </c>
      <c r="J29" s="57" t="s">
        <v>41</v>
      </c>
      <c r="K29" s="57" t="s">
        <v>41</v>
      </c>
      <c r="L29" s="57">
        <v>6</v>
      </c>
      <c r="M29" s="57">
        <v>3</v>
      </c>
      <c r="N29" s="58">
        <f t="shared" si="0"/>
        <v>18</v>
      </c>
      <c r="O29" s="30" t="str">
        <f t="shared" si="4"/>
        <v>Alto</v>
      </c>
      <c r="P29" s="57">
        <v>25</v>
      </c>
      <c r="Q29" s="58">
        <f t="shared" si="1"/>
        <v>450</v>
      </c>
      <c r="R29" s="58" t="str">
        <f t="shared" si="2"/>
        <v>II</v>
      </c>
      <c r="S29" s="55" t="str">
        <f t="shared" si="3"/>
        <v>ACEPTABLE CON CONTROL</v>
      </c>
      <c r="T29" s="57"/>
      <c r="U29" s="57" t="s">
        <v>138</v>
      </c>
      <c r="V29" s="59" t="s">
        <v>43</v>
      </c>
      <c r="W29" s="57" t="s">
        <v>44</v>
      </c>
      <c r="X29" s="57" t="s">
        <v>44</v>
      </c>
      <c r="Y29" s="57" t="s">
        <v>44</v>
      </c>
      <c r="Z29" s="57" t="s">
        <v>44</v>
      </c>
      <c r="AA29" s="57" t="s">
        <v>44</v>
      </c>
    </row>
    <row r="30" spans="1:27" ht="117.75" customHeight="1" x14ac:dyDescent="0.3">
      <c r="A30" s="51"/>
      <c r="B30" s="51"/>
      <c r="C30" s="52"/>
      <c r="D30" s="51"/>
      <c r="E30" s="53"/>
      <c r="F30" s="54" t="s">
        <v>52</v>
      </c>
      <c r="G30" s="60" t="s">
        <v>139</v>
      </c>
      <c r="H30" s="55" t="s">
        <v>58</v>
      </c>
      <c r="I30" s="57" t="s">
        <v>41</v>
      </c>
      <c r="J30" s="57" t="s">
        <v>41</v>
      </c>
      <c r="K30" s="57" t="s">
        <v>41</v>
      </c>
      <c r="L30" s="57">
        <v>6</v>
      </c>
      <c r="M30" s="57">
        <v>1</v>
      </c>
      <c r="N30" s="58">
        <f t="shared" si="0"/>
        <v>6</v>
      </c>
      <c r="O30" s="21" t="str">
        <f t="shared" si="4"/>
        <v>Medio</v>
      </c>
      <c r="P30" s="57">
        <v>10</v>
      </c>
      <c r="Q30" s="58">
        <f t="shared" si="1"/>
        <v>60</v>
      </c>
      <c r="R30" s="58" t="str">
        <f t="shared" si="2"/>
        <v>III</v>
      </c>
      <c r="S30" s="58" t="str">
        <f t="shared" si="3"/>
        <v>ACEPTABLE</v>
      </c>
      <c r="T30" s="57"/>
      <c r="U30" s="56" t="s">
        <v>140</v>
      </c>
      <c r="V30" s="59" t="s">
        <v>56</v>
      </c>
      <c r="W30" s="57" t="s">
        <v>44</v>
      </c>
      <c r="X30" s="57" t="s">
        <v>44</v>
      </c>
      <c r="Y30" s="57" t="s">
        <v>44</v>
      </c>
      <c r="Z30" s="57" t="s">
        <v>44</v>
      </c>
      <c r="AA30" s="57" t="s">
        <v>44</v>
      </c>
    </row>
    <row r="31" spans="1:27" ht="120" customHeight="1" x14ac:dyDescent="0.3">
      <c r="A31" s="65" t="s">
        <v>141</v>
      </c>
      <c r="B31" s="65" t="s">
        <v>107</v>
      </c>
      <c r="C31" s="66" t="s">
        <v>142</v>
      </c>
      <c r="D31" s="65" t="s">
        <v>143</v>
      </c>
      <c r="E31" s="67" t="s">
        <v>37</v>
      </c>
      <c r="F31" s="68" t="s">
        <v>45</v>
      </c>
      <c r="G31" s="69" t="s">
        <v>144</v>
      </c>
      <c r="H31" s="69" t="s">
        <v>51</v>
      </c>
      <c r="I31" s="70" t="s">
        <v>41</v>
      </c>
      <c r="J31" s="70" t="s">
        <v>41</v>
      </c>
      <c r="K31" s="70" t="s">
        <v>41</v>
      </c>
      <c r="L31" s="70">
        <v>2</v>
      </c>
      <c r="M31" s="70">
        <v>4</v>
      </c>
      <c r="N31" s="71">
        <f t="shared" si="0"/>
        <v>8</v>
      </c>
      <c r="O31" s="21" t="str">
        <f t="shared" si="4"/>
        <v>Medio</v>
      </c>
      <c r="P31" s="70">
        <v>10</v>
      </c>
      <c r="Q31" s="71">
        <f t="shared" si="1"/>
        <v>80</v>
      </c>
      <c r="R31" s="71" t="str">
        <f t="shared" si="2"/>
        <v>III</v>
      </c>
      <c r="S31" s="71" t="str">
        <f t="shared" si="3"/>
        <v>ACEPTABLE</v>
      </c>
      <c r="T31" s="70"/>
      <c r="U31" s="72" t="s">
        <v>80</v>
      </c>
      <c r="V31" s="73" t="s">
        <v>49</v>
      </c>
      <c r="W31" s="70" t="s">
        <v>44</v>
      </c>
      <c r="X31" s="70" t="s">
        <v>44</v>
      </c>
      <c r="Y31" s="70" t="s">
        <v>44</v>
      </c>
      <c r="Z31" s="70" t="s">
        <v>44</v>
      </c>
      <c r="AA31" s="70" t="s">
        <v>44</v>
      </c>
    </row>
    <row r="32" spans="1:27" ht="105" customHeight="1" x14ac:dyDescent="0.3">
      <c r="A32" s="65"/>
      <c r="B32" s="65"/>
      <c r="C32" s="66"/>
      <c r="D32" s="65"/>
      <c r="E32" s="67"/>
      <c r="F32" s="74" t="s">
        <v>45</v>
      </c>
      <c r="G32" s="72" t="s">
        <v>145</v>
      </c>
      <c r="H32" s="69" t="s">
        <v>47</v>
      </c>
      <c r="I32" s="70" t="s">
        <v>41</v>
      </c>
      <c r="J32" s="70" t="s">
        <v>41</v>
      </c>
      <c r="K32" s="70" t="s">
        <v>41</v>
      </c>
      <c r="L32" s="70">
        <v>2</v>
      </c>
      <c r="M32" s="70">
        <v>4</v>
      </c>
      <c r="N32" s="71">
        <f t="shared" si="0"/>
        <v>8</v>
      </c>
      <c r="O32" s="21" t="str">
        <f t="shared" si="4"/>
        <v>Medio</v>
      </c>
      <c r="P32" s="70">
        <v>25</v>
      </c>
      <c r="Q32" s="71">
        <f t="shared" si="1"/>
        <v>200</v>
      </c>
      <c r="R32" s="71" t="str">
        <f t="shared" si="2"/>
        <v>II</v>
      </c>
      <c r="S32" s="75" t="str">
        <f t="shared" si="3"/>
        <v>ACEPTABLE CON CONTROL</v>
      </c>
      <c r="T32" s="70"/>
      <c r="U32" s="72" t="s">
        <v>80</v>
      </c>
      <c r="V32" s="73" t="s">
        <v>49</v>
      </c>
      <c r="W32" s="70" t="s">
        <v>44</v>
      </c>
      <c r="X32" s="70" t="s">
        <v>44</v>
      </c>
      <c r="Y32" s="70" t="s">
        <v>44</v>
      </c>
      <c r="Z32" s="70" t="s">
        <v>44</v>
      </c>
      <c r="AA32" s="70" t="s">
        <v>44</v>
      </c>
    </row>
    <row r="33" spans="1:27" ht="113.25" customHeight="1" x14ac:dyDescent="0.3">
      <c r="A33" s="65"/>
      <c r="B33" s="65"/>
      <c r="C33" s="66"/>
      <c r="D33" s="65"/>
      <c r="E33" s="67"/>
      <c r="F33" s="76" t="s">
        <v>121</v>
      </c>
      <c r="G33" s="72" t="s">
        <v>146</v>
      </c>
      <c r="H33" s="69" t="s">
        <v>147</v>
      </c>
      <c r="I33" s="70" t="s">
        <v>41</v>
      </c>
      <c r="J33" s="70" t="s">
        <v>41</v>
      </c>
      <c r="K33" s="70" t="s">
        <v>41</v>
      </c>
      <c r="L33" s="70">
        <v>6</v>
      </c>
      <c r="M33" s="70">
        <v>3</v>
      </c>
      <c r="N33" s="71">
        <f t="shared" si="0"/>
        <v>18</v>
      </c>
      <c r="O33" s="30" t="str">
        <f t="shared" si="4"/>
        <v>Alto</v>
      </c>
      <c r="P33" s="70">
        <v>25</v>
      </c>
      <c r="Q33" s="71">
        <f t="shared" si="1"/>
        <v>450</v>
      </c>
      <c r="R33" s="71" t="str">
        <f t="shared" si="2"/>
        <v>II</v>
      </c>
      <c r="S33" s="75" t="str">
        <f t="shared" si="3"/>
        <v>ACEPTABLE CON CONTROL</v>
      </c>
      <c r="T33" s="70"/>
      <c r="U33" s="72" t="s">
        <v>148</v>
      </c>
      <c r="V33" s="73" t="s">
        <v>43</v>
      </c>
      <c r="W33" s="70" t="s">
        <v>44</v>
      </c>
      <c r="X33" s="70" t="s">
        <v>44</v>
      </c>
      <c r="Y33" s="70" t="s">
        <v>44</v>
      </c>
      <c r="Z33" s="70" t="s">
        <v>44</v>
      </c>
      <c r="AA33" s="70" t="s">
        <v>44</v>
      </c>
    </row>
    <row r="34" spans="1:27" ht="105" customHeight="1" x14ac:dyDescent="0.3">
      <c r="A34" s="65"/>
      <c r="B34" s="65"/>
      <c r="C34" s="66"/>
      <c r="D34" s="65"/>
      <c r="E34" s="67"/>
      <c r="F34" s="74" t="s">
        <v>126</v>
      </c>
      <c r="G34" s="69" t="s">
        <v>149</v>
      </c>
      <c r="H34" s="69" t="s">
        <v>128</v>
      </c>
      <c r="I34" s="70" t="s">
        <v>41</v>
      </c>
      <c r="J34" s="70" t="s">
        <v>41</v>
      </c>
      <c r="K34" s="70" t="s">
        <v>41</v>
      </c>
      <c r="L34" s="70">
        <v>2</v>
      </c>
      <c r="M34" s="70">
        <v>4</v>
      </c>
      <c r="N34" s="71">
        <f t="shared" si="0"/>
        <v>8</v>
      </c>
      <c r="O34" s="21" t="str">
        <f t="shared" si="4"/>
        <v>Medio</v>
      </c>
      <c r="P34" s="70">
        <v>10</v>
      </c>
      <c r="Q34" s="71">
        <f t="shared" si="1"/>
        <v>80</v>
      </c>
      <c r="R34" s="71" t="str">
        <f t="shared" si="2"/>
        <v>III</v>
      </c>
      <c r="S34" s="71" t="str">
        <f t="shared" si="3"/>
        <v>ACEPTABLE</v>
      </c>
      <c r="T34" s="70"/>
      <c r="U34" s="72" t="s">
        <v>129</v>
      </c>
      <c r="V34" s="73" t="s">
        <v>43</v>
      </c>
      <c r="W34" s="70" t="s">
        <v>44</v>
      </c>
      <c r="X34" s="70" t="s">
        <v>44</v>
      </c>
      <c r="Y34" s="70" t="s">
        <v>44</v>
      </c>
      <c r="Z34" s="70" t="s">
        <v>44</v>
      </c>
      <c r="AA34" s="70" t="s">
        <v>44</v>
      </c>
    </row>
    <row r="35" spans="1:27" ht="123.75" customHeight="1" x14ac:dyDescent="0.3">
      <c r="A35" s="65"/>
      <c r="B35" s="65"/>
      <c r="C35" s="66"/>
      <c r="D35" s="65"/>
      <c r="E35" s="67"/>
      <c r="F35" s="74" t="s">
        <v>45</v>
      </c>
      <c r="G35" s="69" t="s">
        <v>150</v>
      </c>
      <c r="H35" s="72" t="s">
        <v>86</v>
      </c>
      <c r="I35" s="70" t="s">
        <v>41</v>
      </c>
      <c r="J35" s="70" t="s">
        <v>41</v>
      </c>
      <c r="K35" s="72" t="s">
        <v>32</v>
      </c>
      <c r="L35" s="70">
        <v>6</v>
      </c>
      <c r="M35" s="70">
        <v>1</v>
      </c>
      <c r="N35" s="71">
        <f t="shared" si="0"/>
        <v>6</v>
      </c>
      <c r="O35" s="21" t="str">
        <f t="shared" si="4"/>
        <v>Medio</v>
      </c>
      <c r="P35" s="70">
        <v>25</v>
      </c>
      <c r="Q35" s="71">
        <f t="shared" si="1"/>
        <v>150</v>
      </c>
      <c r="R35" s="71" t="str">
        <f t="shared" si="2"/>
        <v>II</v>
      </c>
      <c r="S35" s="75" t="str">
        <f t="shared" si="3"/>
        <v>ACEPTABLE CON CONTROL</v>
      </c>
      <c r="T35" s="70"/>
      <c r="U35" s="70" t="s">
        <v>87</v>
      </c>
      <c r="V35" s="73" t="s">
        <v>49</v>
      </c>
      <c r="W35" s="70" t="s">
        <v>44</v>
      </c>
      <c r="X35" s="70" t="s">
        <v>44</v>
      </c>
      <c r="Y35" s="70" t="s">
        <v>44</v>
      </c>
      <c r="Z35" s="70" t="s">
        <v>44</v>
      </c>
      <c r="AA35" s="72" t="s">
        <v>151</v>
      </c>
    </row>
    <row r="36" spans="1:27" ht="78.75" customHeight="1" x14ac:dyDescent="0.3">
      <c r="A36" s="65"/>
      <c r="B36" s="65"/>
      <c r="C36" s="66"/>
      <c r="D36" s="65"/>
      <c r="E36" s="67"/>
      <c r="F36" s="74" t="s">
        <v>68</v>
      </c>
      <c r="G36" s="69" t="s">
        <v>91</v>
      </c>
      <c r="H36" s="77" t="s">
        <v>70</v>
      </c>
      <c r="I36" s="70" t="s">
        <v>41</v>
      </c>
      <c r="J36" s="70" t="s">
        <v>41</v>
      </c>
      <c r="K36" s="72" t="s">
        <v>41</v>
      </c>
      <c r="L36" s="70">
        <v>6</v>
      </c>
      <c r="M36" s="70">
        <v>3</v>
      </c>
      <c r="N36" s="71">
        <f t="shared" si="0"/>
        <v>18</v>
      </c>
      <c r="O36" s="30" t="str">
        <f t="shared" si="4"/>
        <v>Alto</v>
      </c>
      <c r="P36" s="70">
        <v>25</v>
      </c>
      <c r="Q36" s="71">
        <f t="shared" si="1"/>
        <v>450</v>
      </c>
      <c r="R36" s="71" t="str">
        <f t="shared" si="2"/>
        <v>II</v>
      </c>
      <c r="S36" s="75" t="str">
        <f t="shared" si="3"/>
        <v>ACEPTABLE CON CONTROL</v>
      </c>
      <c r="T36" s="70"/>
      <c r="U36" s="75" t="s">
        <v>92</v>
      </c>
      <c r="V36" s="78" t="s">
        <v>72</v>
      </c>
      <c r="W36" s="70" t="s">
        <v>44</v>
      </c>
      <c r="X36" s="70" t="s">
        <v>44</v>
      </c>
      <c r="Y36" s="70" t="s">
        <v>44</v>
      </c>
      <c r="Z36" s="72" t="s">
        <v>73</v>
      </c>
      <c r="AA36" s="70" t="s">
        <v>44</v>
      </c>
    </row>
    <row r="37" spans="1:27" ht="68.25" customHeight="1" x14ac:dyDescent="0.3">
      <c r="A37" s="65"/>
      <c r="B37" s="65"/>
      <c r="C37" s="66"/>
      <c r="D37" s="65"/>
      <c r="E37" s="67"/>
      <c r="F37" s="74" t="s">
        <v>68</v>
      </c>
      <c r="G37" s="75" t="s">
        <v>103</v>
      </c>
      <c r="H37" s="72" t="s">
        <v>104</v>
      </c>
      <c r="I37" s="70" t="s">
        <v>41</v>
      </c>
      <c r="J37" s="70" t="s">
        <v>41</v>
      </c>
      <c r="K37" s="70" t="s">
        <v>41</v>
      </c>
      <c r="L37" s="70">
        <v>2</v>
      </c>
      <c r="M37" s="70">
        <v>3</v>
      </c>
      <c r="N37" s="71">
        <f t="shared" si="0"/>
        <v>6</v>
      </c>
      <c r="O37" s="21" t="str">
        <f t="shared" si="4"/>
        <v>Medio</v>
      </c>
      <c r="P37" s="70">
        <v>10</v>
      </c>
      <c r="Q37" s="71">
        <f t="shared" si="1"/>
        <v>60</v>
      </c>
      <c r="R37" s="71" t="str">
        <f t="shared" si="2"/>
        <v>III</v>
      </c>
      <c r="S37" s="71" t="str">
        <f t="shared" si="3"/>
        <v>ACEPTABLE</v>
      </c>
      <c r="T37" s="70"/>
      <c r="U37" s="75" t="s">
        <v>105</v>
      </c>
      <c r="V37" s="78" t="s">
        <v>72</v>
      </c>
      <c r="W37" s="70" t="s">
        <v>44</v>
      </c>
      <c r="X37" s="70" t="s">
        <v>44</v>
      </c>
      <c r="Y37" s="70" t="s">
        <v>44</v>
      </c>
      <c r="Z37" s="70" t="s">
        <v>44</v>
      </c>
      <c r="AA37" s="70" t="s">
        <v>44</v>
      </c>
    </row>
    <row r="38" spans="1:27" ht="108" customHeight="1" x14ac:dyDescent="0.3">
      <c r="A38" s="65"/>
      <c r="B38" s="65"/>
      <c r="C38" s="66"/>
      <c r="D38" s="65"/>
      <c r="E38" s="67"/>
      <c r="F38" s="74" t="s">
        <v>130</v>
      </c>
      <c r="G38" s="75" t="s">
        <v>131</v>
      </c>
      <c r="H38" s="72" t="s">
        <v>132</v>
      </c>
      <c r="I38" s="70" t="s">
        <v>41</v>
      </c>
      <c r="J38" s="70" t="s">
        <v>41</v>
      </c>
      <c r="K38" s="70" t="s">
        <v>41</v>
      </c>
      <c r="L38" s="70">
        <v>2</v>
      </c>
      <c r="M38" s="70">
        <v>4</v>
      </c>
      <c r="N38" s="71">
        <f t="shared" si="0"/>
        <v>8</v>
      </c>
      <c r="O38" s="21" t="str">
        <f t="shared" si="4"/>
        <v>Medio</v>
      </c>
      <c r="P38" s="70">
        <v>10</v>
      </c>
      <c r="Q38" s="71">
        <f t="shared" si="1"/>
        <v>80</v>
      </c>
      <c r="R38" s="71" t="str">
        <f t="shared" si="2"/>
        <v>III</v>
      </c>
      <c r="S38" s="71" t="str">
        <f t="shared" si="3"/>
        <v>ACEPTABLE</v>
      </c>
      <c r="T38" s="70"/>
      <c r="U38" s="70" t="s">
        <v>133</v>
      </c>
      <c r="V38" s="73" t="s">
        <v>134</v>
      </c>
      <c r="W38" s="70" t="s">
        <v>44</v>
      </c>
      <c r="X38" s="70" t="s">
        <v>44</v>
      </c>
      <c r="Y38" s="70" t="s">
        <v>44</v>
      </c>
      <c r="Z38" s="70" t="s">
        <v>44</v>
      </c>
      <c r="AA38" s="70" t="s">
        <v>44</v>
      </c>
    </row>
    <row r="39" spans="1:27" ht="123.75" customHeight="1" x14ac:dyDescent="0.3">
      <c r="A39" s="65"/>
      <c r="B39" s="65"/>
      <c r="C39" s="66"/>
      <c r="D39" s="65"/>
      <c r="E39" s="67"/>
      <c r="F39" s="76" t="s">
        <v>121</v>
      </c>
      <c r="G39" s="69" t="s">
        <v>136</v>
      </c>
      <c r="H39" s="72" t="s">
        <v>137</v>
      </c>
      <c r="I39" s="70" t="s">
        <v>41</v>
      </c>
      <c r="J39" s="70" t="s">
        <v>41</v>
      </c>
      <c r="K39" s="70" t="s">
        <v>41</v>
      </c>
      <c r="L39" s="70">
        <v>2</v>
      </c>
      <c r="M39" s="70">
        <v>3</v>
      </c>
      <c r="N39" s="71">
        <f t="shared" si="0"/>
        <v>6</v>
      </c>
      <c r="O39" s="21" t="str">
        <f t="shared" si="4"/>
        <v>Medio</v>
      </c>
      <c r="P39" s="70">
        <v>10</v>
      </c>
      <c r="Q39" s="71">
        <f t="shared" si="1"/>
        <v>60</v>
      </c>
      <c r="R39" s="71" t="str">
        <f t="shared" si="2"/>
        <v>III</v>
      </c>
      <c r="S39" s="75" t="str">
        <f t="shared" si="3"/>
        <v>ACEPTABLE</v>
      </c>
      <c r="T39" s="70"/>
      <c r="U39" s="72" t="s">
        <v>138</v>
      </c>
      <c r="V39" s="73" t="s">
        <v>43</v>
      </c>
      <c r="W39" s="70" t="s">
        <v>44</v>
      </c>
      <c r="X39" s="70" t="s">
        <v>44</v>
      </c>
      <c r="Y39" s="70" t="s">
        <v>44</v>
      </c>
      <c r="Z39" s="70" t="s">
        <v>44</v>
      </c>
      <c r="AA39" s="70" t="s">
        <v>44</v>
      </c>
    </row>
    <row r="40" spans="1:27" ht="115.5" customHeight="1" x14ac:dyDescent="0.3">
      <c r="A40" s="65"/>
      <c r="B40" s="65"/>
      <c r="C40" s="66"/>
      <c r="D40" s="65"/>
      <c r="E40" s="67"/>
      <c r="F40" s="74" t="s">
        <v>52</v>
      </c>
      <c r="G40" s="69" t="s">
        <v>139</v>
      </c>
      <c r="H40" s="75" t="s">
        <v>58</v>
      </c>
      <c r="I40" s="70" t="s">
        <v>41</v>
      </c>
      <c r="J40" s="70" t="s">
        <v>41</v>
      </c>
      <c r="K40" s="70" t="s">
        <v>41</v>
      </c>
      <c r="L40" s="70"/>
      <c r="M40" s="70"/>
      <c r="N40" s="71">
        <f t="shared" si="0"/>
        <v>0</v>
      </c>
      <c r="O40" s="71" t="str">
        <f t="shared" si="4"/>
        <v>Bajo</v>
      </c>
      <c r="P40" s="70"/>
      <c r="Q40" s="71">
        <f t="shared" si="1"/>
        <v>0</v>
      </c>
      <c r="R40" s="71" t="str">
        <f t="shared" si="2"/>
        <v>IV</v>
      </c>
      <c r="S40" s="71" t="str">
        <f t="shared" si="3"/>
        <v>ACEPTABLE</v>
      </c>
      <c r="T40" s="70"/>
      <c r="U40" s="72" t="s">
        <v>152</v>
      </c>
      <c r="V40" s="73" t="s">
        <v>56</v>
      </c>
      <c r="W40" s="70" t="s">
        <v>44</v>
      </c>
      <c r="X40" s="70" t="s">
        <v>44</v>
      </c>
      <c r="Y40" s="70" t="s">
        <v>44</v>
      </c>
      <c r="Z40" s="70" t="s">
        <v>44</v>
      </c>
      <c r="AA40" s="70" t="s">
        <v>44</v>
      </c>
    </row>
    <row r="41" spans="1:27" ht="145.5" customHeight="1" x14ac:dyDescent="0.3">
      <c r="A41" s="79" t="s">
        <v>153</v>
      </c>
      <c r="B41" s="79" t="s">
        <v>107</v>
      </c>
      <c r="C41" s="80" t="s">
        <v>154</v>
      </c>
      <c r="D41" s="79" t="s">
        <v>155</v>
      </c>
      <c r="E41" s="81" t="s">
        <v>37</v>
      </c>
      <c r="F41" s="82" t="s">
        <v>45</v>
      </c>
      <c r="G41" s="83" t="s">
        <v>156</v>
      </c>
      <c r="H41" s="84" t="s">
        <v>113</v>
      </c>
      <c r="I41" s="85" t="s">
        <v>41</v>
      </c>
      <c r="J41" s="85" t="s">
        <v>41</v>
      </c>
      <c r="K41" s="85" t="s">
        <v>41</v>
      </c>
      <c r="L41" s="85">
        <v>2</v>
      </c>
      <c r="M41" s="85">
        <v>4</v>
      </c>
      <c r="N41" s="86">
        <f t="shared" si="0"/>
        <v>8</v>
      </c>
      <c r="O41" s="21" t="str">
        <f t="shared" si="4"/>
        <v>Medio</v>
      </c>
      <c r="P41" s="85">
        <v>25</v>
      </c>
      <c r="Q41" s="86">
        <f t="shared" si="1"/>
        <v>200</v>
      </c>
      <c r="R41" s="86" t="str">
        <f t="shared" si="2"/>
        <v>II</v>
      </c>
      <c r="S41" s="87" t="str">
        <f t="shared" si="3"/>
        <v>ACEPTABLE CON CONTROL</v>
      </c>
      <c r="T41" s="85"/>
      <c r="U41" s="84" t="s">
        <v>80</v>
      </c>
      <c r="V41" s="88" t="s">
        <v>49</v>
      </c>
      <c r="W41" s="89"/>
      <c r="X41" s="89"/>
      <c r="Y41" s="89"/>
      <c r="Z41" s="84"/>
      <c r="AA41" s="89"/>
    </row>
    <row r="42" spans="1:27" ht="114.75" customHeight="1" x14ac:dyDescent="0.3">
      <c r="A42" s="90"/>
      <c r="B42" s="90"/>
      <c r="C42" s="91"/>
      <c r="D42" s="90"/>
      <c r="E42" s="92"/>
      <c r="F42" s="82" t="s">
        <v>45</v>
      </c>
      <c r="G42" s="84" t="s">
        <v>157</v>
      </c>
      <c r="H42" s="83" t="s">
        <v>51</v>
      </c>
      <c r="I42" s="85" t="s">
        <v>41</v>
      </c>
      <c r="J42" s="85" t="s">
        <v>41</v>
      </c>
      <c r="K42" s="85" t="s">
        <v>41</v>
      </c>
      <c r="L42" s="85">
        <v>2</v>
      </c>
      <c r="M42" s="85">
        <v>2</v>
      </c>
      <c r="N42" s="86">
        <f t="shared" si="0"/>
        <v>4</v>
      </c>
      <c r="O42" s="86" t="str">
        <f t="shared" si="4"/>
        <v>Bajo</v>
      </c>
      <c r="P42" s="85">
        <v>10</v>
      </c>
      <c r="Q42" s="86">
        <f t="shared" si="1"/>
        <v>40</v>
      </c>
      <c r="R42" s="86" t="str">
        <f t="shared" si="2"/>
        <v>III</v>
      </c>
      <c r="S42" s="86" t="str">
        <f t="shared" si="3"/>
        <v>ACEPTABLE</v>
      </c>
      <c r="T42" s="85"/>
      <c r="U42" s="84" t="s">
        <v>80</v>
      </c>
      <c r="V42" s="88" t="s">
        <v>49</v>
      </c>
      <c r="W42" s="89"/>
      <c r="X42" s="89"/>
      <c r="Y42" s="89"/>
      <c r="Z42" s="84"/>
      <c r="AA42" s="89"/>
    </row>
    <row r="43" spans="1:27" ht="123" customHeight="1" x14ac:dyDescent="0.3">
      <c r="A43" s="90"/>
      <c r="B43" s="90"/>
      <c r="C43" s="91"/>
      <c r="D43" s="90"/>
      <c r="E43" s="92"/>
      <c r="F43" s="82" t="s">
        <v>45</v>
      </c>
      <c r="G43" s="84" t="s">
        <v>158</v>
      </c>
      <c r="H43" s="84" t="s">
        <v>86</v>
      </c>
      <c r="I43" s="85" t="s">
        <v>41</v>
      </c>
      <c r="J43" s="85" t="s">
        <v>41</v>
      </c>
      <c r="K43" s="84" t="s">
        <v>32</v>
      </c>
      <c r="L43" s="85">
        <v>6</v>
      </c>
      <c r="M43" s="85">
        <v>1</v>
      </c>
      <c r="N43" s="86">
        <f t="shared" si="0"/>
        <v>6</v>
      </c>
      <c r="O43" s="21" t="str">
        <f t="shared" si="4"/>
        <v>Medio</v>
      </c>
      <c r="P43" s="85">
        <v>25</v>
      </c>
      <c r="Q43" s="86">
        <f t="shared" si="1"/>
        <v>150</v>
      </c>
      <c r="R43" s="86" t="str">
        <f t="shared" si="2"/>
        <v>II</v>
      </c>
      <c r="S43" s="87" t="str">
        <f t="shared" si="3"/>
        <v>ACEPTABLE CON CONTROL</v>
      </c>
      <c r="T43" s="85"/>
      <c r="U43" s="84" t="s">
        <v>87</v>
      </c>
      <c r="V43" s="88" t="s">
        <v>49</v>
      </c>
      <c r="W43" s="89"/>
      <c r="X43" s="89"/>
      <c r="Y43" s="89"/>
      <c r="Z43" s="84"/>
      <c r="AA43" s="84" t="s">
        <v>159</v>
      </c>
    </row>
    <row r="44" spans="1:27" ht="104.25" customHeight="1" x14ac:dyDescent="0.3">
      <c r="A44" s="90"/>
      <c r="B44" s="90"/>
      <c r="C44" s="91"/>
      <c r="D44" s="90"/>
      <c r="E44" s="92"/>
      <c r="F44" s="93" t="s">
        <v>121</v>
      </c>
      <c r="G44" s="83" t="s">
        <v>160</v>
      </c>
      <c r="H44" s="83" t="s">
        <v>161</v>
      </c>
      <c r="I44" s="85" t="s">
        <v>41</v>
      </c>
      <c r="J44" s="85" t="s">
        <v>41</v>
      </c>
      <c r="K44" s="85" t="s">
        <v>41</v>
      </c>
      <c r="L44" s="85">
        <v>2</v>
      </c>
      <c r="M44" s="85">
        <v>3</v>
      </c>
      <c r="N44" s="86">
        <f t="shared" si="0"/>
        <v>6</v>
      </c>
      <c r="O44" s="30" t="str">
        <f t="shared" si="4"/>
        <v>Medio</v>
      </c>
      <c r="P44" s="85">
        <v>10</v>
      </c>
      <c r="Q44" s="86">
        <f t="shared" si="1"/>
        <v>60</v>
      </c>
      <c r="R44" s="86" t="str">
        <f t="shared" si="2"/>
        <v>III</v>
      </c>
      <c r="S44" s="87" t="str">
        <f t="shared" si="3"/>
        <v>ACEPTABLE</v>
      </c>
      <c r="T44" s="85"/>
      <c r="U44" s="84" t="s">
        <v>162</v>
      </c>
      <c r="V44" s="88" t="s">
        <v>43</v>
      </c>
      <c r="W44" s="89"/>
      <c r="X44" s="87"/>
      <c r="Y44" s="89"/>
      <c r="Z44" s="89"/>
      <c r="AA44" s="89"/>
    </row>
    <row r="45" spans="1:27" ht="92.25" customHeight="1" x14ac:dyDescent="0.3">
      <c r="A45" s="90"/>
      <c r="B45" s="90"/>
      <c r="C45" s="91"/>
      <c r="D45" s="90"/>
      <c r="E45" s="92"/>
      <c r="F45" s="93" t="s">
        <v>121</v>
      </c>
      <c r="G45" s="83" t="s">
        <v>163</v>
      </c>
      <c r="H45" s="83" t="s">
        <v>164</v>
      </c>
      <c r="I45" s="85" t="s">
        <v>41</v>
      </c>
      <c r="J45" s="85" t="s">
        <v>41</v>
      </c>
      <c r="K45" s="84" t="s">
        <v>32</v>
      </c>
      <c r="L45" s="85">
        <v>6</v>
      </c>
      <c r="M45" s="85">
        <v>3</v>
      </c>
      <c r="N45" s="86">
        <f t="shared" si="0"/>
        <v>18</v>
      </c>
      <c r="O45" s="30" t="str">
        <f t="shared" si="4"/>
        <v>Alto</v>
      </c>
      <c r="P45" s="85">
        <v>25</v>
      </c>
      <c r="Q45" s="86">
        <f t="shared" si="1"/>
        <v>450</v>
      </c>
      <c r="R45" s="86" t="str">
        <f t="shared" si="2"/>
        <v>II</v>
      </c>
      <c r="S45" s="87" t="str">
        <f t="shared" si="3"/>
        <v>ACEPTABLE CON CONTROL</v>
      </c>
      <c r="T45" s="85"/>
      <c r="U45" s="84" t="s">
        <v>162</v>
      </c>
      <c r="V45" s="88" t="s">
        <v>43</v>
      </c>
      <c r="W45" s="89"/>
      <c r="X45" s="89"/>
      <c r="Y45" s="89"/>
      <c r="Z45" s="84"/>
      <c r="AA45" s="85" t="s">
        <v>125</v>
      </c>
    </row>
    <row r="46" spans="1:27" ht="92.25" customHeight="1" x14ac:dyDescent="0.3">
      <c r="A46" s="90"/>
      <c r="B46" s="90"/>
      <c r="C46" s="91"/>
      <c r="D46" s="90"/>
      <c r="E46" s="92"/>
      <c r="F46" s="94" t="s">
        <v>97</v>
      </c>
      <c r="G46" s="84" t="s">
        <v>165</v>
      </c>
      <c r="H46" s="84" t="s">
        <v>166</v>
      </c>
      <c r="I46" s="85" t="s">
        <v>41</v>
      </c>
      <c r="J46" s="85" t="s">
        <v>41</v>
      </c>
      <c r="K46" s="85" t="s">
        <v>41</v>
      </c>
      <c r="L46" s="85">
        <v>2</v>
      </c>
      <c r="M46" s="85">
        <v>3</v>
      </c>
      <c r="N46" s="86">
        <f t="shared" si="0"/>
        <v>6</v>
      </c>
      <c r="O46" s="21" t="str">
        <f t="shared" si="4"/>
        <v>Medio</v>
      </c>
      <c r="P46" s="85">
        <v>10</v>
      </c>
      <c r="Q46" s="86">
        <f t="shared" si="1"/>
        <v>60</v>
      </c>
      <c r="R46" s="86" t="str">
        <f t="shared" si="2"/>
        <v>III</v>
      </c>
      <c r="S46" s="86" t="str">
        <f t="shared" si="3"/>
        <v>ACEPTABLE</v>
      </c>
      <c r="T46" s="85"/>
      <c r="U46" s="87" t="s">
        <v>100</v>
      </c>
      <c r="V46" s="88" t="s">
        <v>43</v>
      </c>
      <c r="W46" s="89"/>
      <c r="X46" s="89"/>
      <c r="Y46" s="89"/>
      <c r="Z46" s="84"/>
      <c r="AA46" s="89"/>
    </row>
    <row r="47" spans="1:27" ht="108.75" customHeight="1" x14ac:dyDescent="0.3">
      <c r="A47" s="90"/>
      <c r="B47" s="90"/>
      <c r="C47" s="91"/>
      <c r="D47" s="90"/>
      <c r="E47" s="92"/>
      <c r="F47" s="94" t="s">
        <v>68</v>
      </c>
      <c r="G47" s="83" t="s">
        <v>91</v>
      </c>
      <c r="H47" s="95" t="s">
        <v>70</v>
      </c>
      <c r="I47" s="85" t="s">
        <v>41</v>
      </c>
      <c r="J47" s="85" t="s">
        <v>41</v>
      </c>
      <c r="K47" s="85" t="s">
        <v>41</v>
      </c>
      <c r="L47" s="85">
        <v>6</v>
      </c>
      <c r="M47" s="85">
        <v>3</v>
      </c>
      <c r="N47" s="86">
        <f t="shared" si="0"/>
        <v>18</v>
      </c>
      <c r="O47" s="30" t="str">
        <f t="shared" si="4"/>
        <v>Alto</v>
      </c>
      <c r="P47" s="85">
        <v>25</v>
      </c>
      <c r="Q47" s="86">
        <f t="shared" si="1"/>
        <v>450</v>
      </c>
      <c r="R47" s="86" t="str">
        <f t="shared" si="2"/>
        <v>II</v>
      </c>
      <c r="S47" s="87" t="str">
        <f t="shared" si="3"/>
        <v>ACEPTABLE CON CONTROL</v>
      </c>
      <c r="T47" s="85"/>
      <c r="U47" s="87" t="s">
        <v>92</v>
      </c>
      <c r="V47" s="96" t="s">
        <v>72</v>
      </c>
      <c r="W47" s="89"/>
      <c r="X47" s="89"/>
      <c r="Y47" s="89"/>
      <c r="Z47" s="88" t="s">
        <v>73</v>
      </c>
      <c r="AA47" s="89"/>
    </row>
    <row r="48" spans="1:27" ht="84" customHeight="1" x14ac:dyDescent="0.3">
      <c r="A48" s="90"/>
      <c r="B48" s="90"/>
      <c r="C48" s="91"/>
      <c r="D48" s="90"/>
      <c r="E48" s="92"/>
      <c r="F48" s="94" t="s">
        <v>68</v>
      </c>
      <c r="G48" s="87" t="s">
        <v>103</v>
      </c>
      <c r="H48" s="84" t="s">
        <v>104</v>
      </c>
      <c r="I48" s="85" t="s">
        <v>41</v>
      </c>
      <c r="J48" s="85" t="s">
        <v>41</v>
      </c>
      <c r="K48" s="85" t="s">
        <v>41</v>
      </c>
      <c r="L48" s="85">
        <v>2</v>
      </c>
      <c r="M48" s="85">
        <v>3</v>
      </c>
      <c r="N48" s="86">
        <f t="shared" si="0"/>
        <v>6</v>
      </c>
      <c r="O48" s="21" t="str">
        <f t="shared" si="4"/>
        <v>Medio</v>
      </c>
      <c r="P48" s="85">
        <v>10</v>
      </c>
      <c r="Q48" s="86">
        <f t="shared" si="1"/>
        <v>60</v>
      </c>
      <c r="R48" s="86" t="str">
        <f t="shared" si="2"/>
        <v>III</v>
      </c>
      <c r="S48" s="86" t="str">
        <f t="shared" si="3"/>
        <v>ACEPTABLE</v>
      </c>
      <c r="T48" s="85"/>
      <c r="U48" s="85" t="s">
        <v>105</v>
      </c>
      <c r="V48" s="96" t="s">
        <v>72</v>
      </c>
      <c r="W48" s="89"/>
      <c r="X48" s="89"/>
      <c r="Y48" s="89"/>
      <c r="Z48" s="85"/>
      <c r="AA48" s="89"/>
    </row>
    <row r="49" spans="1:27" ht="120.75" customHeight="1" x14ac:dyDescent="0.3">
      <c r="A49" s="90"/>
      <c r="B49" s="90"/>
      <c r="C49" s="91"/>
      <c r="D49" s="90"/>
      <c r="E49" s="92"/>
      <c r="F49" s="94" t="s">
        <v>130</v>
      </c>
      <c r="G49" s="87" t="s">
        <v>131</v>
      </c>
      <c r="H49" s="84" t="s">
        <v>132</v>
      </c>
      <c r="I49" s="85" t="s">
        <v>41</v>
      </c>
      <c r="J49" s="85" t="s">
        <v>41</v>
      </c>
      <c r="K49" s="85" t="s">
        <v>41</v>
      </c>
      <c r="L49" s="85">
        <v>6</v>
      </c>
      <c r="M49" s="85">
        <v>1</v>
      </c>
      <c r="N49" s="86">
        <f t="shared" si="0"/>
        <v>6</v>
      </c>
      <c r="O49" s="21" t="str">
        <f t="shared" si="4"/>
        <v>Medio</v>
      </c>
      <c r="P49" s="85">
        <v>10</v>
      </c>
      <c r="Q49" s="86">
        <f t="shared" si="1"/>
        <v>60</v>
      </c>
      <c r="R49" s="86" t="str">
        <f t="shared" si="2"/>
        <v>III</v>
      </c>
      <c r="S49" s="87" t="str">
        <f t="shared" si="3"/>
        <v>ACEPTABLE</v>
      </c>
      <c r="T49" s="85"/>
      <c r="U49" s="84" t="s">
        <v>133</v>
      </c>
      <c r="V49" s="96" t="s">
        <v>134</v>
      </c>
      <c r="W49" s="87"/>
      <c r="X49" s="89"/>
      <c r="Y49" s="89"/>
      <c r="Z49" s="89"/>
      <c r="AA49" s="89"/>
    </row>
    <row r="50" spans="1:27" ht="98.25" customHeight="1" x14ac:dyDescent="0.3">
      <c r="A50" s="90"/>
      <c r="B50" s="90"/>
      <c r="C50" s="91"/>
      <c r="D50" s="90"/>
      <c r="E50" s="92"/>
      <c r="F50" s="93" t="s">
        <v>121</v>
      </c>
      <c r="G50" s="83" t="s">
        <v>136</v>
      </c>
      <c r="H50" s="84" t="s">
        <v>137</v>
      </c>
      <c r="I50" s="85" t="s">
        <v>41</v>
      </c>
      <c r="J50" s="85" t="s">
        <v>41</v>
      </c>
      <c r="K50" s="85" t="s">
        <v>41</v>
      </c>
      <c r="L50" s="85">
        <v>6</v>
      </c>
      <c r="M50" s="85">
        <v>2</v>
      </c>
      <c r="N50" s="86">
        <f t="shared" si="0"/>
        <v>12</v>
      </c>
      <c r="O50" s="30" t="str">
        <f t="shared" si="4"/>
        <v>Alto</v>
      </c>
      <c r="P50" s="85">
        <v>10</v>
      </c>
      <c r="Q50" s="86">
        <f t="shared" si="1"/>
        <v>120</v>
      </c>
      <c r="R50" s="86" t="str">
        <f t="shared" si="2"/>
        <v>III</v>
      </c>
      <c r="S50" s="86" t="str">
        <f t="shared" si="3"/>
        <v>ACEPTABLE</v>
      </c>
      <c r="T50" s="85"/>
      <c r="U50" s="85" t="s">
        <v>138</v>
      </c>
      <c r="V50" s="88" t="s">
        <v>43</v>
      </c>
      <c r="W50" s="89"/>
      <c r="X50" s="89"/>
      <c r="Y50" s="89"/>
      <c r="Z50" s="84"/>
      <c r="AA50" s="89"/>
    </row>
    <row r="51" spans="1:27" ht="107.25" customHeight="1" x14ac:dyDescent="0.3">
      <c r="A51" s="97"/>
      <c r="B51" s="97"/>
      <c r="C51" s="98"/>
      <c r="D51" s="97"/>
      <c r="E51" s="99"/>
      <c r="F51" s="100" t="s">
        <v>52</v>
      </c>
      <c r="G51" s="83" t="s">
        <v>139</v>
      </c>
      <c r="H51" s="87" t="s">
        <v>58</v>
      </c>
      <c r="I51" s="85" t="s">
        <v>41</v>
      </c>
      <c r="J51" s="85" t="s">
        <v>41</v>
      </c>
      <c r="K51" s="85" t="s">
        <v>41</v>
      </c>
      <c r="L51" s="101">
        <v>6</v>
      </c>
      <c r="M51" s="101">
        <v>1</v>
      </c>
      <c r="N51" s="86">
        <f t="shared" si="0"/>
        <v>6</v>
      </c>
      <c r="O51" s="21" t="str">
        <f t="shared" si="4"/>
        <v>Medio</v>
      </c>
      <c r="P51" s="101">
        <v>25</v>
      </c>
      <c r="Q51" s="86">
        <f t="shared" si="1"/>
        <v>150</v>
      </c>
      <c r="R51" s="86" t="str">
        <f t="shared" si="2"/>
        <v>II</v>
      </c>
      <c r="S51" s="87" t="str">
        <f t="shared" si="3"/>
        <v>ACEPTABLE CON CONTROL</v>
      </c>
      <c r="T51" s="102"/>
      <c r="U51" s="103" t="s">
        <v>152</v>
      </c>
      <c r="V51" s="88" t="s">
        <v>56</v>
      </c>
      <c r="W51" s="102"/>
      <c r="X51" s="102"/>
      <c r="Y51" s="102"/>
      <c r="Z51" s="102"/>
      <c r="AA51" s="102"/>
    </row>
  </sheetData>
  <mergeCells count="38">
    <mergeCell ref="A41:A51"/>
    <mergeCell ref="B41:B51"/>
    <mergeCell ref="C41:C51"/>
    <mergeCell ref="D41:D51"/>
    <mergeCell ref="E41:E51"/>
    <mergeCell ref="A20:A30"/>
    <mergeCell ref="B20:B30"/>
    <mergeCell ref="C20:C30"/>
    <mergeCell ref="D20:D30"/>
    <mergeCell ref="E20:E30"/>
    <mergeCell ref="A31:A40"/>
    <mergeCell ref="B31:B40"/>
    <mergeCell ref="C31:C40"/>
    <mergeCell ref="D31:D40"/>
    <mergeCell ref="E31:E40"/>
    <mergeCell ref="T3:T10"/>
    <mergeCell ref="A11:A19"/>
    <mergeCell ref="B11:B19"/>
    <mergeCell ref="C11:C19"/>
    <mergeCell ref="D11:D19"/>
    <mergeCell ref="E11:E19"/>
    <mergeCell ref="T11:T19"/>
    <mergeCell ref="H1:H2"/>
    <mergeCell ref="I1:K1"/>
    <mergeCell ref="L1:R1"/>
    <mergeCell ref="T1:V1"/>
    <mergeCell ref="W1:AA1"/>
    <mergeCell ref="A3:A10"/>
    <mergeCell ref="B3:B10"/>
    <mergeCell ref="C3:C10"/>
    <mergeCell ref="D3:D10"/>
    <mergeCell ref="E3:E10"/>
    <mergeCell ref="A1:A2"/>
    <mergeCell ref="B1:B2"/>
    <mergeCell ref="C1:C2"/>
    <mergeCell ref="D1:D2"/>
    <mergeCell ref="E1:E2"/>
    <mergeCell ref="F1:G1"/>
  </mergeCells>
  <conditionalFormatting sqref="O3:O40">
    <cfRule type="containsText" dxfId="15" priority="17" stopIfTrue="1" operator="containsText" text="Bajo">
      <formula>NOT(ISERROR(SEARCH("Bajo",O3)))</formula>
    </cfRule>
  </conditionalFormatting>
  <conditionalFormatting sqref="S3:S40">
    <cfRule type="containsText" dxfId="14" priority="16" stopIfTrue="1" operator="containsText" text="Aceptable">
      <formula>NOT(ISERROR(SEARCH("Aceptable",S3)))</formula>
    </cfRule>
  </conditionalFormatting>
  <conditionalFormatting sqref="O8 O23 O36">
    <cfRule type="cellIs" dxfId="13" priority="14" operator="between">
      <formula>8</formula>
      <formula>6</formula>
    </cfRule>
    <cfRule type="cellIs" dxfId="12" priority="15" operator="between">
      <formula>8</formula>
      <formula>6</formula>
    </cfRule>
  </conditionalFormatting>
  <conditionalFormatting sqref="S3:S40">
    <cfRule type="cellIs" dxfId="11" priority="13" operator="between">
      <formula>4000</formula>
      <formula>600</formula>
    </cfRule>
  </conditionalFormatting>
  <conditionalFormatting sqref="S3:S40">
    <cfRule type="cellIs" dxfId="10" priority="12" operator="equal">
      <formula>"NO ACEPTABLE"</formula>
    </cfRule>
  </conditionalFormatting>
  <conditionalFormatting sqref="S3:S40">
    <cfRule type="cellIs" dxfId="9" priority="11" operator="equal">
      <formula>"ACEPTABLE CON CONTROL"</formula>
    </cfRule>
  </conditionalFormatting>
  <conditionalFormatting sqref="O4:O40">
    <cfRule type="cellIs" dxfId="8" priority="18" operator="between">
      <formula>20</formula>
      <formula>10</formula>
    </cfRule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">
      <colorScale>
        <cfvo type="min"/>
        <cfvo type="max"/>
        <color rgb="FFFCFCFF"/>
        <color rgb="FF63BE7B"/>
      </colorScale>
    </cfRule>
  </conditionalFormatting>
  <conditionalFormatting sqref="O41:O51">
    <cfRule type="containsText" dxfId="7" priority="7" stopIfTrue="1" operator="containsText" text="Bajo">
      <formula>NOT(ISERROR(SEARCH("Bajo",O41)))</formula>
    </cfRule>
  </conditionalFormatting>
  <conditionalFormatting sqref="S41:S51">
    <cfRule type="containsText" dxfId="6" priority="6" stopIfTrue="1" operator="containsText" text="Aceptable">
      <formula>NOT(ISERROR(SEARCH("Aceptable",S41)))</formula>
    </cfRule>
  </conditionalFormatting>
  <conditionalFormatting sqref="O46">
    <cfRule type="cellIs" dxfId="5" priority="4" operator="between">
      <formula>8</formula>
      <formula>6</formula>
    </cfRule>
    <cfRule type="cellIs" dxfId="4" priority="5" operator="between">
      <formula>8</formula>
      <formula>6</formula>
    </cfRule>
  </conditionalFormatting>
  <conditionalFormatting sqref="S41:S51">
    <cfRule type="cellIs" dxfId="3" priority="3" operator="between">
      <formula>4000</formula>
      <formula>600</formula>
    </cfRule>
  </conditionalFormatting>
  <conditionalFormatting sqref="S41:S51">
    <cfRule type="cellIs" dxfId="2" priority="2" operator="equal">
      <formula>"NO ACEPTABLE"</formula>
    </cfRule>
  </conditionalFormatting>
  <conditionalFormatting sqref="S41:S51">
    <cfRule type="cellIs" dxfId="1" priority="1" operator="equal">
      <formula>"ACEPTABLE CON CONTROL"</formula>
    </cfRule>
  </conditionalFormatting>
  <conditionalFormatting sqref="O41:O51">
    <cfRule type="cellIs" dxfId="0" priority="8" operator="between">
      <formula>20</formula>
      <formula>10</formula>
    </cfRule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7D0F-A763-4689-ACCB-B75FAB877F9F}">
  <dimension ref="A1:E7"/>
  <sheetViews>
    <sheetView tabSelected="1" workbookViewId="0">
      <selection activeCell="B7" sqref="A1:E7"/>
    </sheetView>
  </sheetViews>
  <sheetFormatPr baseColWidth="10" defaultRowHeight="15" x14ac:dyDescent="0.25"/>
  <cols>
    <col min="1" max="1" width="18.140625" style="110" customWidth="1"/>
    <col min="2" max="2" width="18.28515625" customWidth="1"/>
    <col min="3" max="3" width="13" customWidth="1"/>
    <col min="5" max="5" width="8.28515625" style="116" customWidth="1"/>
  </cols>
  <sheetData>
    <row r="1" spans="1:5" s="105" customFormat="1" ht="30" x14ac:dyDescent="0.25">
      <c r="A1" s="111" t="s">
        <v>167</v>
      </c>
      <c r="B1" s="112" t="s">
        <v>168</v>
      </c>
      <c r="C1" s="113" t="s">
        <v>169</v>
      </c>
      <c r="D1" s="113" t="s">
        <v>170</v>
      </c>
      <c r="E1" s="112" t="s">
        <v>171</v>
      </c>
    </row>
    <row r="2" spans="1:5" s="105" customFormat="1" ht="27" customHeight="1" x14ac:dyDescent="0.25">
      <c r="A2" s="109" t="s">
        <v>172</v>
      </c>
      <c r="B2" s="107">
        <v>4</v>
      </c>
      <c r="C2" s="107">
        <v>4</v>
      </c>
      <c r="D2" s="107">
        <v>0</v>
      </c>
      <c r="E2" s="114">
        <f>SUM(B2:D2)</f>
        <v>8</v>
      </c>
    </row>
    <row r="3" spans="1:5" s="106" customFormat="1" ht="27.75" customHeight="1" x14ac:dyDescent="0.25">
      <c r="A3" s="119" t="s">
        <v>173</v>
      </c>
      <c r="B3" s="108">
        <v>6</v>
      </c>
      <c r="C3" s="108">
        <v>3</v>
      </c>
      <c r="D3" s="108">
        <v>0</v>
      </c>
      <c r="E3" s="115">
        <f>SUM(B3:D3)</f>
        <v>9</v>
      </c>
    </row>
    <row r="4" spans="1:5" s="105" customFormat="1" ht="23.25" customHeight="1" x14ac:dyDescent="0.25">
      <c r="A4" s="109" t="s">
        <v>174</v>
      </c>
      <c r="B4" s="107">
        <v>5</v>
      </c>
      <c r="C4" s="107">
        <v>6</v>
      </c>
      <c r="D4" s="107">
        <v>0</v>
      </c>
      <c r="E4" s="114">
        <f>SUM(B4:D4)</f>
        <v>11</v>
      </c>
    </row>
    <row r="5" spans="1:5" s="105" customFormat="1" ht="24.75" customHeight="1" x14ac:dyDescent="0.25">
      <c r="A5" s="109" t="s">
        <v>175</v>
      </c>
      <c r="B5" s="107">
        <v>6</v>
      </c>
      <c r="C5" s="107">
        <v>4</v>
      </c>
      <c r="D5" s="107">
        <v>0</v>
      </c>
      <c r="E5" s="114">
        <f>SUM(B5:D5)</f>
        <v>10</v>
      </c>
    </row>
    <row r="6" spans="1:5" s="105" customFormat="1" ht="29.25" customHeight="1" x14ac:dyDescent="0.25">
      <c r="A6" s="109" t="s">
        <v>176</v>
      </c>
      <c r="B6" s="107">
        <v>6</v>
      </c>
      <c r="C6" s="107">
        <v>5</v>
      </c>
      <c r="D6" s="107">
        <v>0</v>
      </c>
      <c r="E6" s="114">
        <f>SUM(B6:D6)</f>
        <v>11</v>
      </c>
    </row>
    <row r="7" spans="1:5" x14ac:dyDescent="0.25">
      <c r="A7" s="117" t="s">
        <v>177</v>
      </c>
      <c r="B7" s="118">
        <f>SUM(E2:E6)</f>
        <v>49</v>
      </c>
      <c r="C7" s="118"/>
      <c r="D7" s="118"/>
      <c r="E7" s="118"/>
    </row>
  </sheetData>
  <mergeCells count="1">
    <mergeCell ref="B7:E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4" ma:contentTypeDescription="Crear nuevo documento." ma:contentTypeScope="" ma:versionID="26dfc364393f51d532fdd595e98951bd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7b84dd1cabc433d87d900f8c4c25eb1b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5C3962-B431-4E16-86D9-E70351C5BF6D}"/>
</file>

<file path=customXml/itemProps2.xml><?xml version="1.0" encoding="utf-8"?>
<ds:datastoreItem xmlns:ds="http://schemas.openxmlformats.org/officeDocument/2006/customXml" ds:itemID="{29D740AE-0B85-4CBA-A9A3-4D52DBECD092}"/>
</file>

<file path=customXml/itemProps3.xml><?xml version="1.0" encoding="utf-8"?>
<ds:datastoreItem xmlns:ds="http://schemas.openxmlformats.org/officeDocument/2006/customXml" ds:itemID="{B93D0FF6-CCDD-44FF-A145-1733EB56FF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ANALISIS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</dc:creator>
  <cp:lastModifiedBy>SANDY</cp:lastModifiedBy>
  <dcterms:created xsi:type="dcterms:W3CDTF">2021-05-05T16:09:52Z</dcterms:created>
  <dcterms:modified xsi:type="dcterms:W3CDTF">2021-05-05T17:01:22Z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