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Año 2018" sheetId="1" r:id="rId1"/>
  </sheets>
  <calcPr calcId="124519"/>
</workbook>
</file>

<file path=xl/calcChain.xml><?xml version="1.0" encoding="utf-8"?>
<calcChain xmlns="http://schemas.openxmlformats.org/spreadsheetml/2006/main">
  <c r="G29" i="1"/>
  <c r="H28"/>
  <c r="H29" s="1"/>
  <c r="G28"/>
  <c r="J28" s="1"/>
  <c r="J29" s="1"/>
  <c r="G27"/>
  <c r="G26"/>
  <c r="G25"/>
  <c r="J22"/>
  <c r="I22"/>
  <c r="H22"/>
  <c r="G22"/>
  <c r="K22" s="1"/>
  <c r="G21"/>
  <c r="I21" s="1"/>
  <c r="H20"/>
  <c r="G20"/>
  <c r="J20" s="1"/>
  <c r="I19"/>
  <c r="H19"/>
  <c r="G19"/>
  <c r="K19" s="1"/>
  <c r="J18"/>
  <c r="I18"/>
  <c r="H18"/>
  <c r="G18"/>
  <c r="K18" s="1"/>
  <c r="G17"/>
  <c r="I17" s="1"/>
  <c r="I16"/>
  <c r="H16"/>
  <c r="G16"/>
  <c r="G23" s="1"/>
  <c r="G13"/>
  <c r="I13" s="1"/>
  <c r="H12"/>
  <c r="G12"/>
  <c r="J12" s="1"/>
  <c r="J11"/>
  <c r="I11"/>
  <c r="H11"/>
  <c r="G11"/>
  <c r="G14" s="1"/>
  <c r="G9"/>
  <c r="H8"/>
  <c r="G8"/>
  <c r="K8" s="1"/>
  <c r="I7"/>
  <c r="H7"/>
  <c r="G7"/>
  <c r="K7" s="1"/>
  <c r="J6"/>
  <c r="I6"/>
  <c r="H6"/>
  <c r="G6"/>
  <c r="K6" s="1"/>
  <c r="H5"/>
  <c r="H9" s="1"/>
  <c r="G5"/>
  <c r="K5" s="1"/>
  <c r="H14" l="1"/>
  <c r="I23"/>
  <c r="K9"/>
  <c r="K13"/>
  <c r="K17"/>
  <c r="J13"/>
  <c r="J14" s="1"/>
  <c r="J21"/>
  <c r="K28"/>
  <c r="K29" s="1"/>
  <c r="J5"/>
  <c r="J9" s="1"/>
  <c r="J8"/>
  <c r="I5"/>
  <c r="J7"/>
  <c r="I8"/>
  <c r="K11"/>
  <c r="K14" s="1"/>
  <c r="I12"/>
  <c r="I14" s="1"/>
  <c r="H13"/>
  <c r="J16"/>
  <c r="H17"/>
  <c r="J19"/>
  <c r="I20"/>
  <c r="H21"/>
  <c r="H23" s="1"/>
  <c r="I28"/>
  <c r="I29" s="1"/>
  <c r="L25" s="1"/>
  <c r="K21"/>
  <c r="K12"/>
  <c r="J17"/>
  <c r="K20"/>
  <c r="K16"/>
  <c r="J23" l="1"/>
  <c r="L16" s="1"/>
  <c r="L11"/>
  <c r="K23"/>
  <c r="I9"/>
  <c r="L5" s="1"/>
  <c r="L31" l="1"/>
</calcChain>
</file>

<file path=xl/sharedStrings.xml><?xml version="1.0" encoding="utf-8"?>
<sst xmlns="http://schemas.openxmlformats.org/spreadsheetml/2006/main" count="49" uniqueCount="36">
  <si>
    <t xml:space="preserve">Concepto </t>
  </si>
  <si>
    <t>Unidad de Medida</t>
  </si>
  <si>
    <t>Cantidad Requerida</t>
  </si>
  <si>
    <t>Costo unitario</t>
  </si>
  <si>
    <t>Costo Total Mensual</t>
  </si>
  <si>
    <t>Periodos Trimestrales</t>
  </si>
  <si>
    <t>SUBTOTAL ANUAL</t>
  </si>
  <si>
    <t>RECURSOS HUMANOS</t>
  </si>
  <si>
    <t>Asistente Administrativo y Comercial (Contrato Laboral)</t>
  </si>
  <si>
    <t>Mensual</t>
  </si>
  <si>
    <t>Primas y Parafiscales de Personal Administrativo y Comercial (Contrato Laboral)</t>
  </si>
  <si>
    <t>Guia Turistico (Contrato de Prestación de Servicios)</t>
  </si>
  <si>
    <t>Dia</t>
  </si>
  <si>
    <t>Diseñador web (Contrato de Prestación de Servicios)</t>
  </si>
  <si>
    <t xml:space="preserve">SUBTOTAL </t>
  </si>
  <si>
    <t>PROVEEDORES DE SERVICIOS</t>
  </si>
  <si>
    <t>Alianza Restaurante</t>
  </si>
  <si>
    <t xml:space="preserve">Almuerzo </t>
  </si>
  <si>
    <t>Poliza Medica</t>
  </si>
  <si>
    <t>Persona</t>
  </si>
  <si>
    <t>Alianza Transporte</t>
  </si>
  <si>
    <t>Grupo</t>
  </si>
  <si>
    <t>GASTOS FIJOS OPERACIONALES</t>
  </si>
  <si>
    <t>Arriendo de Oficina</t>
  </si>
  <si>
    <t xml:space="preserve">Servicio de Agua </t>
  </si>
  <si>
    <t xml:space="preserve">Servicio de Luz </t>
  </si>
  <si>
    <t>Servicio de Telefonia e Internet</t>
  </si>
  <si>
    <t>Registro Nacional de Turismo y Camara de Comercio</t>
  </si>
  <si>
    <t>Impuesto al Turismo</t>
  </si>
  <si>
    <t>Impuesto al  Valor Agregado IVA</t>
  </si>
  <si>
    <t xml:space="preserve">EQUIPOS Y OTROS </t>
  </si>
  <si>
    <t>Escritorio</t>
  </si>
  <si>
    <t>Telefono</t>
  </si>
  <si>
    <t>Computador</t>
  </si>
  <si>
    <t>Depreciación</t>
  </si>
  <si>
    <t>TOTAL AÑO 2018</t>
  </si>
</sst>
</file>

<file path=xl/styles.xml><?xml version="1.0" encoding="utf-8"?>
<styleSheet xmlns="http://schemas.openxmlformats.org/spreadsheetml/2006/main">
  <fonts count="7">
    <font>
      <sz val="10"/>
      <color rgb="FF000000"/>
      <name val="Verdana"/>
    </font>
    <font>
      <sz val="10"/>
      <name val="Verdana"/>
    </font>
    <font>
      <sz val="11"/>
      <color rgb="FF000000"/>
      <name val="Verdana"/>
    </font>
    <font>
      <b/>
      <sz val="10"/>
      <name val="Verdana"/>
    </font>
    <font>
      <sz val="10"/>
      <name val="Verdana"/>
    </font>
    <font>
      <b/>
      <sz val="10"/>
      <color rgb="FF000000"/>
      <name val="Verdana"/>
    </font>
    <font>
      <b/>
      <sz val="11"/>
      <color rgb="FF000000"/>
      <name val="Verdana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/>
    <xf numFmtId="0" fontId="5" fillId="0" borderId="5" xfId="0" applyFont="1" applyBorder="1" applyAlignment="1"/>
    <xf numFmtId="0" fontId="4" fillId="0" borderId="6" xfId="0" applyFont="1" applyBorder="1"/>
    <xf numFmtId="0" fontId="4" fillId="0" borderId="7" xfId="0" applyFont="1" applyBorder="1"/>
    <xf numFmtId="3" fontId="3" fillId="0" borderId="8" xfId="0" applyNumberFormat="1" applyFont="1" applyBorder="1" applyAlignment="1">
      <alignment horizontal="center" vertical="center" wrapText="1"/>
    </xf>
    <xf numFmtId="0" fontId="4" fillId="0" borderId="15" xfId="0" applyFont="1" applyBorder="1"/>
    <xf numFmtId="0" fontId="4" fillId="0" borderId="14" xfId="0" applyFont="1" applyBorder="1"/>
    <xf numFmtId="0" fontId="2" fillId="0" borderId="5" xfId="0" applyFont="1" applyBorder="1" applyAlignment="1">
      <alignment wrapText="1"/>
    </xf>
    <xf numFmtId="0" fontId="2" fillId="0" borderId="5" xfId="0" applyFont="1" applyBorder="1" applyAlignment="1"/>
    <xf numFmtId="0" fontId="2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right" wrapText="1"/>
    </xf>
    <xf numFmtId="0" fontId="6" fillId="0" borderId="5" xfId="0" applyFont="1" applyBorder="1" applyAlignment="1">
      <alignment horizontal="center"/>
    </xf>
    <xf numFmtId="0" fontId="3" fillId="0" borderId="1" xfId="0" applyFont="1" applyBorder="1" applyAlignment="1">
      <alignment horizontal="right" vertical="center" wrapText="1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1" fillId="0" borderId="0" xfId="0" applyFont="1" applyAlignment="1"/>
    <xf numFmtId="0" fontId="0" fillId="0" borderId="0" xfId="0" applyFont="1" applyAlignment="1"/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2" xfId="0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1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9" xfId="0" applyFont="1" applyBorder="1"/>
    <xf numFmtId="0" fontId="4" fillId="0" borderId="1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71"/>
  <sheetViews>
    <sheetView showGridLines="0" tabSelected="1" workbookViewId="0"/>
  </sheetViews>
  <sheetFormatPr baseColWidth="10" defaultColWidth="14.375" defaultRowHeight="15" customHeight="1"/>
  <cols>
    <col min="1" max="1" width="2.625" customWidth="1"/>
    <col min="2" max="2" width="18.125" customWidth="1"/>
    <col min="3" max="3" width="16.875" customWidth="1"/>
    <col min="4" max="4" width="21.875" customWidth="1"/>
    <col min="5" max="5" width="13.75" customWidth="1"/>
    <col min="6" max="6" width="15.875" customWidth="1"/>
    <col min="7" max="7" width="14.125" customWidth="1"/>
    <col min="8" max="8" width="20.125" customWidth="1"/>
    <col min="9" max="9" width="15.75" customWidth="1"/>
    <col min="10" max="10" width="17.25" customWidth="1"/>
    <col min="11" max="11" width="21" customWidth="1"/>
    <col min="12" max="12" width="19.625" customWidth="1"/>
    <col min="13" max="24" width="10" customWidth="1"/>
  </cols>
  <sheetData>
    <row r="1" spans="1:24" ht="14.25">
      <c r="A1" s="1"/>
      <c r="B1" s="2"/>
      <c r="C1" s="2"/>
      <c r="D1" s="2"/>
      <c r="E1" s="2"/>
      <c r="F1" s="3"/>
      <c r="G1" s="4"/>
      <c r="H1" s="4"/>
      <c r="I1" s="4"/>
      <c r="J1" s="4"/>
      <c r="K1" s="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3.5" customHeight="1">
      <c r="A2" s="1"/>
      <c r="B2" s="45" t="s">
        <v>0</v>
      </c>
      <c r="C2" s="46"/>
      <c r="D2" s="43" t="s">
        <v>1</v>
      </c>
      <c r="E2" s="43" t="s">
        <v>2</v>
      </c>
      <c r="F2" s="43" t="s">
        <v>3</v>
      </c>
      <c r="G2" s="40" t="s">
        <v>4</v>
      </c>
      <c r="H2" s="39" t="s">
        <v>5</v>
      </c>
      <c r="I2" s="21"/>
      <c r="J2" s="21"/>
      <c r="K2" s="22"/>
      <c r="L2" s="42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>
      <c r="A3" s="1"/>
      <c r="B3" s="47"/>
      <c r="C3" s="48"/>
      <c r="D3" s="44"/>
      <c r="E3" s="44"/>
      <c r="F3" s="44"/>
      <c r="G3" s="41"/>
      <c r="H3" s="5">
        <v>1</v>
      </c>
      <c r="I3" s="5">
        <v>2</v>
      </c>
      <c r="J3" s="5">
        <v>3</v>
      </c>
      <c r="K3" s="5">
        <v>4</v>
      </c>
      <c r="L3" s="2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customHeight="1">
      <c r="A4" s="1"/>
      <c r="B4" s="20" t="s">
        <v>7</v>
      </c>
      <c r="C4" s="22"/>
      <c r="D4" s="27"/>
      <c r="E4" s="21"/>
      <c r="F4" s="21"/>
      <c r="G4" s="21"/>
      <c r="H4" s="21"/>
      <c r="I4" s="21"/>
      <c r="J4" s="21"/>
      <c r="K4" s="21"/>
      <c r="L4" s="2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4.25" customHeight="1">
      <c r="A5" s="1"/>
      <c r="B5" s="26" t="s">
        <v>8</v>
      </c>
      <c r="C5" s="22"/>
      <c r="D5" s="6" t="s">
        <v>9</v>
      </c>
      <c r="E5" s="6">
        <v>2</v>
      </c>
      <c r="F5" s="7">
        <v>869453</v>
      </c>
      <c r="G5" s="8">
        <f t="shared" ref="G5:G6" si="0">(E5*F5)</f>
        <v>1738906</v>
      </c>
      <c r="H5" s="8">
        <f t="shared" ref="H5:H8" si="1">G5*3</f>
        <v>5216718</v>
      </c>
      <c r="I5" s="8">
        <f t="shared" ref="I5:I8" si="2">G5*3</f>
        <v>5216718</v>
      </c>
      <c r="J5" s="8">
        <f t="shared" ref="J5:J8" si="3">G5*3</f>
        <v>5216718</v>
      </c>
      <c r="K5" s="8">
        <f t="shared" ref="K5:K8" si="4">G5*3</f>
        <v>5216718</v>
      </c>
      <c r="L5" s="23">
        <f>SUM(H9:K9)</f>
        <v>27980424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4.25" customHeight="1">
      <c r="A6" s="1"/>
      <c r="B6" s="28" t="s">
        <v>10</v>
      </c>
      <c r="C6" s="22"/>
      <c r="D6" s="9" t="s">
        <v>9</v>
      </c>
      <c r="E6" s="9">
        <v>2</v>
      </c>
      <c r="F6" s="10">
        <v>46398</v>
      </c>
      <c r="G6" s="11">
        <f t="shared" si="0"/>
        <v>92796</v>
      </c>
      <c r="H6" s="11">
        <f t="shared" si="1"/>
        <v>278388</v>
      </c>
      <c r="I6" s="11">
        <f t="shared" si="2"/>
        <v>278388</v>
      </c>
      <c r="J6" s="11">
        <f t="shared" si="3"/>
        <v>278388</v>
      </c>
      <c r="K6" s="11">
        <f t="shared" si="4"/>
        <v>278388</v>
      </c>
      <c r="L6" s="2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4.25" customHeight="1">
      <c r="A7" s="1"/>
      <c r="B7" s="26" t="s">
        <v>11</v>
      </c>
      <c r="C7" s="22"/>
      <c r="D7" s="6" t="s">
        <v>12</v>
      </c>
      <c r="E7" s="6">
        <v>1</v>
      </c>
      <c r="F7" s="7">
        <v>100000</v>
      </c>
      <c r="G7" s="8">
        <f>(E7*F7)*4</f>
        <v>400000</v>
      </c>
      <c r="H7" s="8">
        <f t="shared" si="1"/>
        <v>1200000</v>
      </c>
      <c r="I7" s="8">
        <f t="shared" si="2"/>
        <v>1200000</v>
      </c>
      <c r="J7" s="8">
        <f t="shared" si="3"/>
        <v>1200000</v>
      </c>
      <c r="K7" s="8">
        <f t="shared" si="4"/>
        <v>1200000</v>
      </c>
      <c r="L7" s="2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4.25" customHeight="1">
      <c r="A8" s="1"/>
      <c r="B8" s="26" t="s">
        <v>13</v>
      </c>
      <c r="C8" s="22"/>
      <c r="D8" s="6" t="s">
        <v>12</v>
      </c>
      <c r="E8" s="6">
        <v>1</v>
      </c>
      <c r="F8" s="7">
        <v>100000</v>
      </c>
      <c r="G8" s="8">
        <f>(E8*F8)*1</f>
        <v>100000</v>
      </c>
      <c r="H8" s="8">
        <f t="shared" si="1"/>
        <v>300000</v>
      </c>
      <c r="I8" s="8">
        <f t="shared" si="2"/>
        <v>300000</v>
      </c>
      <c r="J8" s="8">
        <f t="shared" si="3"/>
        <v>300000</v>
      </c>
      <c r="K8" s="12">
        <f t="shared" si="4"/>
        <v>300000</v>
      </c>
      <c r="L8" s="2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4.25">
      <c r="A9" s="1"/>
      <c r="B9" s="29" t="s">
        <v>14</v>
      </c>
      <c r="C9" s="22"/>
      <c r="D9" s="30"/>
      <c r="E9" s="21"/>
      <c r="F9" s="22"/>
      <c r="G9" s="13">
        <f t="shared" ref="G9:K9" si="5">SUM(G5:G8)</f>
        <v>2331702</v>
      </c>
      <c r="H9" s="13">
        <f t="shared" si="5"/>
        <v>6995106</v>
      </c>
      <c r="I9" s="13">
        <f t="shared" si="5"/>
        <v>6995106</v>
      </c>
      <c r="J9" s="13">
        <f t="shared" si="5"/>
        <v>6995106</v>
      </c>
      <c r="K9" s="13">
        <f t="shared" si="5"/>
        <v>6995106</v>
      </c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4.25" customHeight="1">
      <c r="A10" s="1"/>
      <c r="B10" s="20" t="s">
        <v>15</v>
      </c>
      <c r="C10" s="22"/>
      <c r="D10" s="20"/>
      <c r="E10" s="21"/>
      <c r="F10" s="21"/>
      <c r="G10" s="21"/>
      <c r="H10" s="21"/>
      <c r="I10" s="21"/>
      <c r="J10" s="21"/>
      <c r="K10" s="21"/>
      <c r="L10" s="2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4.25" customHeight="1">
      <c r="A11" s="1"/>
      <c r="B11" s="27" t="s">
        <v>16</v>
      </c>
      <c r="C11" s="22"/>
      <c r="D11" s="6" t="s">
        <v>17</v>
      </c>
      <c r="E11" s="6">
        <v>60</v>
      </c>
      <c r="F11" s="7">
        <v>10000</v>
      </c>
      <c r="G11" s="7">
        <f t="shared" ref="G11:G12" si="6">F11*E11</f>
        <v>600000</v>
      </c>
      <c r="H11" s="8">
        <f t="shared" ref="H11:H13" si="7">G11*3</f>
        <v>1800000</v>
      </c>
      <c r="I11" s="8">
        <f t="shared" ref="I11:I13" si="8">G11*3</f>
        <v>1800000</v>
      </c>
      <c r="J11" s="8">
        <f t="shared" ref="J11:J13" si="9">G11*3</f>
        <v>1800000</v>
      </c>
      <c r="K11" s="8">
        <f t="shared" ref="K11:K13" si="10">G11*3</f>
        <v>1800000</v>
      </c>
      <c r="L11" s="23">
        <f>SUM(H14:K14)</f>
        <v>18600000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4.25" customHeight="1">
      <c r="A12" s="1"/>
      <c r="B12" s="27" t="s">
        <v>18</v>
      </c>
      <c r="C12" s="22"/>
      <c r="D12" s="6" t="s">
        <v>19</v>
      </c>
      <c r="E12" s="6">
        <v>60</v>
      </c>
      <c r="F12" s="7">
        <v>2500</v>
      </c>
      <c r="G12" s="7">
        <f t="shared" si="6"/>
        <v>150000</v>
      </c>
      <c r="H12" s="8">
        <f t="shared" si="7"/>
        <v>450000</v>
      </c>
      <c r="I12" s="8">
        <f t="shared" si="8"/>
        <v>450000</v>
      </c>
      <c r="J12" s="8">
        <f t="shared" si="9"/>
        <v>450000</v>
      </c>
      <c r="K12" s="8">
        <f t="shared" si="10"/>
        <v>450000</v>
      </c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4.25" customHeight="1">
      <c r="A13" s="1"/>
      <c r="B13" s="27" t="s">
        <v>20</v>
      </c>
      <c r="C13" s="22"/>
      <c r="D13" s="6" t="s">
        <v>21</v>
      </c>
      <c r="E13" s="6">
        <v>4</v>
      </c>
      <c r="F13" s="7">
        <v>200000</v>
      </c>
      <c r="G13" s="7">
        <f>(E13*F13)</f>
        <v>800000</v>
      </c>
      <c r="H13" s="8">
        <f t="shared" si="7"/>
        <v>2400000</v>
      </c>
      <c r="I13" s="8">
        <f t="shared" si="8"/>
        <v>2400000</v>
      </c>
      <c r="J13" s="8">
        <f t="shared" si="9"/>
        <v>2400000</v>
      </c>
      <c r="K13" s="8">
        <f t="shared" si="10"/>
        <v>2400000</v>
      </c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4.25">
      <c r="A14" s="1"/>
      <c r="B14" s="29" t="s">
        <v>14</v>
      </c>
      <c r="C14" s="22"/>
      <c r="D14" s="30"/>
      <c r="E14" s="21"/>
      <c r="F14" s="22"/>
      <c r="G14" s="14">
        <f t="shared" ref="G14:K14" si="11">SUM(G11:G13)</f>
        <v>1550000</v>
      </c>
      <c r="H14" s="13">
        <f t="shared" si="11"/>
        <v>4650000</v>
      </c>
      <c r="I14" s="13">
        <f t="shared" si="11"/>
        <v>4650000</v>
      </c>
      <c r="J14" s="13">
        <f t="shared" si="11"/>
        <v>4650000</v>
      </c>
      <c r="K14" s="13">
        <f t="shared" si="11"/>
        <v>4650000</v>
      </c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4.25" customHeight="1">
      <c r="A15" s="1"/>
      <c r="B15" s="20" t="s">
        <v>22</v>
      </c>
      <c r="C15" s="22"/>
      <c r="D15" s="20"/>
      <c r="E15" s="21"/>
      <c r="F15" s="21"/>
      <c r="G15" s="21"/>
      <c r="H15" s="21"/>
      <c r="I15" s="21"/>
      <c r="J15" s="21"/>
      <c r="K15" s="21"/>
      <c r="L15" s="2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4.25" customHeight="1">
      <c r="A16" s="1"/>
      <c r="B16" s="27" t="s">
        <v>23</v>
      </c>
      <c r="C16" s="22"/>
      <c r="D16" s="15" t="s">
        <v>9</v>
      </c>
      <c r="E16" s="16">
        <v>1</v>
      </c>
      <c r="F16" s="10">
        <v>300000</v>
      </c>
      <c r="G16" s="17">
        <f t="shared" ref="G16:G20" si="12">F16*E16</f>
        <v>300000</v>
      </c>
      <c r="H16" s="8">
        <f t="shared" ref="H16:H22" si="13">G16*3</f>
        <v>900000</v>
      </c>
      <c r="I16" s="8">
        <f t="shared" ref="I16:I22" si="14">G16*3</f>
        <v>900000</v>
      </c>
      <c r="J16" s="8">
        <f t="shared" ref="J16:J22" si="15">G16*3</f>
        <v>900000</v>
      </c>
      <c r="K16" s="8">
        <f t="shared" ref="K16:K22" si="16">G16*3</f>
        <v>900000</v>
      </c>
      <c r="L16" s="23">
        <f>SUM(H23:K23)</f>
        <v>20709000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>
      <c r="A17" s="1"/>
      <c r="B17" s="27" t="s">
        <v>24</v>
      </c>
      <c r="C17" s="22"/>
      <c r="D17" s="15" t="s">
        <v>9</v>
      </c>
      <c r="E17" s="16">
        <v>1</v>
      </c>
      <c r="F17" s="10">
        <v>40000</v>
      </c>
      <c r="G17" s="17">
        <f t="shared" si="12"/>
        <v>40000</v>
      </c>
      <c r="H17" s="8">
        <f t="shared" si="13"/>
        <v>120000</v>
      </c>
      <c r="I17" s="8">
        <f t="shared" si="14"/>
        <v>120000</v>
      </c>
      <c r="J17" s="8">
        <f t="shared" si="15"/>
        <v>120000</v>
      </c>
      <c r="K17" s="8">
        <f t="shared" si="16"/>
        <v>120000</v>
      </c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4.25" customHeight="1">
      <c r="A18" s="1"/>
      <c r="B18" s="27" t="s">
        <v>25</v>
      </c>
      <c r="C18" s="22"/>
      <c r="D18" s="15" t="s">
        <v>9</v>
      </c>
      <c r="E18" s="16">
        <v>1</v>
      </c>
      <c r="F18" s="10">
        <v>60000</v>
      </c>
      <c r="G18" s="17">
        <f t="shared" si="12"/>
        <v>60000</v>
      </c>
      <c r="H18" s="8">
        <f t="shared" si="13"/>
        <v>180000</v>
      </c>
      <c r="I18" s="8">
        <f t="shared" si="14"/>
        <v>180000</v>
      </c>
      <c r="J18" s="8">
        <f t="shared" si="15"/>
        <v>180000</v>
      </c>
      <c r="K18" s="8">
        <f t="shared" si="16"/>
        <v>180000</v>
      </c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4.25" customHeight="1">
      <c r="A19" s="1"/>
      <c r="B19" s="27" t="s">
        <v>26</v>
      </c>
      <c r="C19" s="22"/>
      <c r="D19" s="15" t="s">
        <v>9</v>
      </c>
      <c r="E19" s="16">
        <v>1</v>
      </c>
      <c r="F19" s="10">
        <v>100000</v>
      </c>
      <c r="G19" s="17">
        <f t="shared" si="12"/>
        <v>100000</v>
      </c>
      <c r="H19" s="8">
        <f t="shared" si="13"/>
        <v>300000</v>
      </c>
      <c r="I19" s="8">
        <f t="shared" si="14"/>
        <v>300000</v>
      </c>
      <c r="J19" s="8">
        <f t="shared" si="15"/>
        <v>300000</v>
      </c>
      <c r="K19" s="8">
        <f t="shared" si="16"/>
        <v>300000</v>
      </c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4.25" customHeight="1">
      <c r="A20" s="1"/>
      <c r="B20" s="26" t="s">
        <v>27</v>
      </c>
      <c r="C20" s="22"/>
      <c r="D20" s="15" t="s">
        <v>9</v>
      </c>
      <c r="E20" s="16">
        <v>1</v>
      </c>
      <c r="F20" s="10">
        <v>4750</v>
      </c>
      <c r="G20" s="17">
        <f t="shared" si="12"/>
        <v>4750</v>
      </c>
      <c r="H20" s="18">
        <f t="shared" si="13"/>
        <v>14250</v>
      </c>
      <c r="I20" s="18">
        <f t="shared" si="14"/>
        <v>14250</v>
      </c>
      <c r="J20" s="18">
        <f t="shared" si="15"/>
        <v>14250</v>
      </c>
      <c r="K20" s="18">
        <f t="shared" si="16"/>
        <v>14250</v>
      </c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4.25" customHeight="1">
      <c r="A21" s="1"/>
      <c r="B21" s="26" t="s">
        <v>28</v>
      </c>
      <c r="C21" s="22"/>
      <c r="D21" s="15" t="s">
        <v>9</v>
      </c>
      <c r="E21" s="16">
        <v>1</v>
      </c>
      <c r="F21" s="10">
        <v>165000</v>
      </c>
      <c r="G21" s="17">
        <f>(E21*F21)</f>
        <v>165000</v>
      </c>
      <c r="H21" s="18">
        <f t="shared" si="13"/>
        <v>495000</v>
      </c>
      <c r="I21" s="18">
        <f t="shared" si="14"/>
        <v>495000</v>
      </c>
      <c r="J21" s="18">
        <f t="shared" si="15"/>
        <v>495000</v>
      </c>
      <c r="K21" s="18">
        <f t="shared" si="16"/>
        <v>495000</v>
      </c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4.25" customHeight="1">
      <c r="A22" s="1"/>
      <c r="B22" s="26" t="s">
        <v>29</v>
      </c>
      <c r="C22" s="22"/>
      <c r="D22" s="15" t="s">
        <v>9</v>
      </c>
      <c r="E22" s="16">
        <v>1</v>
      </c>
      <c r="F22" s="10">
        <v>1056000</v>
      </c>
      <c r="G22" s="17">
        <f>E22*F22</f>
        <v>1056000</v>
      </c>
      <c r="H22" s="18">
        <f t="shared" si="13"/>
        <v>3168000</v>
      </c>
      <c r="I22" s="18">
        <f t="shared" si="14"/>
        <v>3168000</v>
      </c>
      <c r="J22" s="18">
        <f t="shared" si="15"/>
        <v>3168000</v>
      </c>
      <c r="K22" s="18">
        <f t="shared" si="16"/>
        <v>3168000</v>
      </c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4.25" customHeight="1">
      <c r="A23" s="1"/>
      <c r="B23" s="29" t="s">
        <v>14</v>
      </c>
      <c r="C23" s="22"/>
      <c r="D23" s="20"/>
      <c r="E23" s="21"/>
      <c r="F23" s="22"/>
      <c r="G23" s="14">
        <f t="shared" ref="G23:K23" si="17">SUM(G16:G22)</f>
        <v>1725750</v>
      </c>
      <c r="H23" s="13">
        <f t="shared" si="17"/>
        <v>5177250</v>
      </c>
      <c r="I23" s="13">
        <f t="shared" si="17"/>
        <v>5177250</v>
      </c>
      <c r="J23" s="13">
        <f t="shared" si="17"/>
        <v>5177250</v>
      </c>
      <c r="K23" s="13">
        <f t="shared" si="17"/>
        <v>5177250</v>
      </c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4.25" customHeight="1">
      <c r="A24" s="1"/>
      <c r="B24" s="20" t="s">
        <v>30</v>
      </c>
      <c r="C24" s="22"/>
      <c r="D24" s="20"/>
      <c r="E24" s="21"/>
      <c r="F24" s="21"/>
      <c r="G24" s="21"/>
      <c r="H24" s="21"/>
      <c r="I24" s="21"/>
      <c r="J24" s="21"/>
      <c r="K24" s="21"/>
      <c r="L24" s="2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4.25" customHeight="1">
      <c r="A25" s="1"/>
      <c r="B25" s="27" t="s">
        <v>31</v>
      </c>
      <c r="C25" s="22"/>
      <c r="D25" s="19"/>
      <c r="E25" s="6">
        <v>2</v>
      </c>
      <c r="F25" s="10">
        <v>250000</v>
      </c>
      <c r="G25" s="7">
        <f t="shared" ref="G25:G28" si="18">F25*E25</f>
        <v>500000</v>
      </c>
      <c r="H25" s="7">
        <v>500000</v>
      </c>
      <c r="I25" s="7">
        <v>0</v>
      </c>
      <c r="J25" s="7">
        <v>0</v>
      </c>
      <c r="K25" s="7">
        <v>0</v>
      </c>
      <c r="L25" s="23">
        <f>SUM(H29:K29)</f>
        <v>3360000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4.25" customHeight="1">
      <c r="A26" s="1"/>
      <c r="B26" s="27" t="s">
        <v>32</v>
      </c>
      <c r="C26" s="22"/>
      <c r="D26" s="19"/>
      <c r="E26" s="6">
        <v>1</v>
      </c>
      <c r="F26" s="10">
        <v>80000</v>
      </c>
      <c r="G26" s="7">
        <f t="shared" si="18"/>
        <v>80000</v>
      </c>
      <c r="H26" s="7">
        <v>80000</v>
      </c>
      <c r="I26" s="7">
        <v>0</v>
      </c>
      <c r="J26" s="7">
        <v>0</v>
      </c>
      <c r="K26" s="7">
        <v>0</v>
      </c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4.25" customHeight="1">
      <c r="A27" s="1"/>
      <c r="B27" s="27" t="s">
        <v>33</v>
      </c>
      <c r="C27" s="22"/>
      <c r="D27" s="19"/>
      <c r="E27" s="6">
        <v>2</v>
      </c>
      <c r="F27" s="10">
        <v>1210000</v>
      </c>
      <c r="G27" s="7">
        <f t="shared" si="18"/>
        <v>2420000</v>
      </c>
      <c r="H27" s="7">
        <v>2420000</v>
      </c>
      <c r="I27" s="7">
        <v>0</v>
      </c>
      <c r="J27" s="7">
        <v>0</v>
      </c>
      <c r="K27" s="7">
        <v>0</v>
      </c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4.25" customHeight="1">
      <c r="A28" s="1"/>
      <c r="B28" s="27" t="s">
        <v>34</v>
      </c>
      <c r="C28" s="22"/>
      <c r="D28" s="15" t="s">
        <v>9</v>
      </c>
      <c r="E28" s="6">
        <v>1</v>
      </c>
      <c r="F28" s="10">
        <v>30000</v>
      </c>
      <c r="G28" s="7">
        <f t="shared" si="18"/>
        <v>30000</v>
      </c>
      <c r="H28" s="7">
        <f>G28*3</f>
        <v>90000</v>
      </c>
      <c r="I28" s="7">
        <f>G28*3</f>
        <v>90000</v>
      </c>
      <c r="J28" s="7">
        <f>G28*3</f>
        <v>90000</v>
      </c>
      <c r="K28" s="7">
        <f>G28*3</f>
        <v>90000</v>
      </c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4.25" customHeight="1">
      <c r="A29" s="1"/>
      <c r="B29" s="29" t="s">
        <v>14</v>
      </c>
      <c r="C29" s="22"/>
      <c r="D29" s="19"/>
      <c r="E29" s="6"/>
      <c r="F29" s="19"/>
      <c r="G29" s="14">
        <f t="shared" ref="G29:K29" si="19">SUM(G25:G28)</f>
        <v>3030000</v>
      </c>
      <c r="H29" s="13">
        <f t="shared" si="19"/>
        <v>3090000</v>
      </c>
      <c r="I29" s="13">
        <f t="shared" si="19"/>
        <v>90000</v>
      </c>
      <c r="J29" s="13">
        <f t="shared" si="19"/>
        <v>90000</v>
      </c>
      <c r="K29" s="13">
        <f t="shared" si="19"/>
        <v>90000</v>
      </c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customHeight="1">
      <c r="A30" s="1"/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customHeight="1">
      <c r="A31" s="1"/>
      <c r="B31" s="31" t="s">
        <v>35</v>
      </c>
      <c r="C31" s="32"/>
      <c r="D31" s="32"/>
      <c r="E31" s="32"/>
      <c r="F31" s="32"/>
      <c r="G31" s="32"/>
      <c r="H31" s="32"/>
      <c r="I31" s="32"/>
      <c r="J31" s="32"/>
      <c r="K31" s="33"/>
      <c r="L31" s="23">
        <f>L5+L11+L16+L25</f>
        <v>70649424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customHeight="1">
      <c r="A32" s="1"/>
      <c r="B32" s="34"/>
      <c r="C32" s="35"/>
      <c r="D32" s="35"/>
      <c r="E32" s="35"/>
      <c r="F32" s="35"/>
      <c r="G32" s="35"/>
      <c r="H32" s="35"/>
      <c r="I32" s="35"/>
      <c r="J32" s="35"/>
      <c r="K32" s="36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</sheetData>
  <mergeCells count="47">
    <mergeCell ref="L25:L29"/>
    <mergeCell ref="B4:C4"/>
    <mergeCell ref="B2:C3"/>
    <mergeCell ref="B11:C11"/>
    <mergeCell ref="B10:C10"/>
    <mergeCell ref="B12:C12"/>
    <mergeCell ref="H2:K2"/>
    <mergeCell ref="G2:G3"/>
    <mergeCell ref="D4:L4"/>
    <mergeCell ref="L2:L3"/>
    <mergeCell ref="F2:F3"/>
    <mergeCell ref="D2:D3"/>
    <mergeCell ref="E2:E3"/>
    <mergeCell ref="B29:C29"/>
    <mergeCell ref="B31:K32"/>
    <mergeCell ref="B30:L30"/>
    <mergeCell ref="L31:L32"/>
    <mergeCell ref="D9:F9"/>
    <mergeCell ref="L5:L9"/>
    <mergeCell ref="B8:C8"/>
    <mergeCell ref="B7:C7"/>
    <mergeCell ref="B14:C14"/>
    <mergeCell ref="B13:C13"/>
    <mergeCell ref="B26:C26"/>
    <mergeCell ref="B27:C27"/>
    <mergeCell ref="B24:C24"/>
    <mergeCell ref="D24:L24"/>
    <mergeCell ref="B28:C28"/>
    <mergeCell ref="B25:C25"/>
    <mergeCell ref="B5:C5"/>
    <mergeCell ref="B6:C6"/>
    <mergeCell ref="D10:L10"/>
    <mergeCell ref="B9:C9"/>
    <mergeCell ref="D14:F14"/>
    <mergeCell ref="L11:L14"/>
    <mergeCell ref="D15:L15"/>
    <mergeCell ref="L16:L23"/>
    <mergeCell ref="B20:C20"/>
    <mergeCell ref="B19:C19"/>
    <mergeCell ref="B17:C17"/>
    <mergeCell ref="B18:C18"/>
    <mergeCell ref="B16:C16"/>
    <mergeCell ref="B15:C15"/>
    <mergeCell ref="B21:C21"/>
    <mergeCell ref="B22:C22"/>
    <mergeCell ref="D23:F23"/>
    <mergeCell ref="B23:C23"/>
  </mergeCells>
  <pageMargins left="0.7" right="0.7" top="0.75" bottom="0.75" header="0" footer="0"/>
  <pageSetup orientation="landscape"/>
  <headerFooter>
    <oddHeader>&amp;CPrograma de Becas de Investigación Amy Mahan para evaluar el impacto del Acceso Público a las TICs</oddHeader>
    <oddFooter>&amp;CPlantilla presupuestaria prototipo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Camilo Vargas Guzman</dc:creator>
  <cp:lastModifiedBy>wilson.vargas</cp:lastModifiedBy>
  <dcterms:created xsi:type="dcterms:W3CDTF">2019-09-04T16:27:24Z</dcterms:created>
  <dcterms:modified xsi:type="dcterms:W3CDTF">2019-09-04T16:27:24Z</dcterms:modified>
</cp:coreProperties>
</file>