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gomez\OneDrive - uniminuto.edu\Biblioteca Girardot\BIBLIOTECA\2024\proyectos\proyectos\Madrid\Anexos\"/>
    </mc:Choice>
  </mc:AlternateContent>
  <bookViews>
    <workbookView xWindow="0" yWindow="0" windowWidth="28800" windowHeight="12300"/>
  </bookViews>
  <sheets>
    <sheet name="INDICADORES " sheetId="1" r:id="rId1"/>
    <sheet name="GRAFICAS" sheetId="3"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V12" i="1" l="1"/>
  <c r="V16" i="1"/>
  <c r="U51" i="3" l="1"/>
  <c r="AG51" i="3" s="1"/>
  <c r="AD47" i="3"/>
  <c r="AA47" i="3"/>
  <c r="X47" i="3"/>
  <c r="U47" i="3"/>
  <c r="AD43" i="3"/>
  <c r="AA43" i="3"/>
  <c r="X43" i="3"/>
  <c r="U43" i="3"/>
  <c r="AD39" i="3"/>
  <c r="AA39" i="3"/>
  <c r="X39" i="3"/>
  <c r="U39" i="3"/>
  <c r="AF35" i="3"/>
  <c r="AE35" i="3"/>
  <c r="AD35" i="3"/>
  <c r="AC35" i="3"/>
  <c r="AB35" i="3"/>
  <c r="AA35" i="3"/>
  <c r="Z35" i="3"/>
  <c r="Y35" i="3"/>
  <c r="X35" i="3"/>
  <c r="W35" i="3"/>
  <c r="V35" i="3"/>
  <c r="U35" i="3"/>
  <c r="AF31" i="3"/>
  <c r="AE31" i="3"/>
  <c r="AD31" i="3"/>
  <c r="AC31" i="3"/>
  <c r="AB31" i="3"/>
  <c r="AA31" i="3"/>
  <c r="Z31" i="3"/>
  <c r="Y31" i="3"/>
  <c r="X31" i="3"/>
  <c r="W31" i="3"/>
  <c r="V31" i="3"/>
  <c r="U31" i="3"/>
  <c r="AF27" i="3"/>
  <c r="AE27" i="3"/>
  <c r="AD27" i="3"/>
  <c r="AC27" i="3"/>
  <c r="AB27" i="3"/>
  <c r="AA27" i="3"/>
  <c r="Z27" i="3"/>
  <c r="Y27" i="3"/>
  <c r="X27" i="3"/>
  <c r="W27" i="3"/>
  <c r="V27" i="3"/>
  <c r="U27" i="3"/>
  <c r="AG23" i="3"/>
  <c r="AF23" i="3"/>
  <c r="AE23" i="3"/>
  <c r="AD23" i="3"/>
  <c r="AC23" i="3"/>
  <c r="AB23" i="3"/>
  <c r="AA23" i="3"/>
  <c r="Z23" i="3"/>
  <c r="Y23" i="3"/>
  <c r="X23" i="3"/>
  <c r="W23" i="3"/>
  <c r="V23" i="3"/>
  <c r="U23" i="3"/>
  <c r="AD19" i="3"/>
  <c r="AA19" i="3"/>
  <c r="X19" i="3"/>
  <c r="U19" i="3"/>
  <c r="AD14" i="3"/>
  <c r="AA14" i="3"/>
  <c r="X14" i="3"/>
  <c r="U14" i="3"/>
  <c r="AD12" i="3"/>
  <c r="AA12" i="3"/>
  <c r="X12" i="3"/>
  <c r="U12" i="3"/>
  <c r="AD8" i="3"/>
  <c r="AA8" i="3"/>
  <c r="X8" i="3"/>
  <c r="U8" i="3"/>
  <c r="AG19" i="3" l="1"/>
  <c r="AG14" i="3"/>
  <c r="AG8" i="3"/>
  <c r="AG12" i="3"/>
  <c r="AG27" i="3"/>
  <c r="AG31" i="3"/>
  <c r="AG35" i="3"/>
  <c r="AG39" i="3"/>
  <c r="AG43" i="3"/>
  <c r="AG47" i="3"/>
  <c r="V49" i="1"/>
  <c r="AH49" i="1" s="1"/>
  <c r="Y45" i="1"/>
  <c r="AB45" i="1"/>
  <c r="AE45" i="1"/>
  <c r="V45" i="1"/>
  <c r="Y41" i="1"/>
  <c r="AB41" i="1"/>
  <c r="AE41" i="1"/>
  <c r="V41" i="1"/>
  <c r="Y37" i="1"/>
  <c r="AB37" i="1"/>
  <c r="AE37" i="1"/>
  <c r="V37" i="1"/>
  <c r="W33" i="1"/>
  <c r="X33" i="1"/>
  <c r="Y33" i="1"/>
  <c r="Z33" i="1"/>
  <c r="AA33" i="1"/>
  <c r="AB33" i="1"/>
  <c r="AC33" i="1"/>
  <c r="AD33" i="1"/>
  <c r="AE33" i="1"/>
  <c r="AF33" i="1"/>
  <c r="AG33" i="1"/>
  <c r="V33" i="1"/>
  <c r="AH29" i="1"/>
  <c r="W29" i="1"/>
  <c r="X29" i="1"/>
  <c r="Y29" i="1"/>
  <c r="Z29" i="1"/>
  <c r="AA29" i="1"/>
  <c r="AB29" i="1"/>
  <c r="AC29" i="1"/>
  <c r="AD29" i="1"/>
  <c r="AE29" i="1"/>
  <c r="AF29" i="1"/>
  <c r="AG29" i="1"/>
  <c r="V29" i="1"/>
  <c r="AE25" i="1"/>
  <c r="AB25" i="1"/>
  <c r="Y25" i="1"/>
  <c r="V25" i="1"/>
  <c r="AE20" i="1"/>
  <c r="AB20" i="1"/>
  <c r="Y20" i="1"/>
  <c r="V20" i="1"/>
  <c r="AH16" i="1"/>
  <c r="AH12" i="1"/>
  <c r="AE8" i="1"/>
  <c r="AB8" i="1"/>
  <c r="Y8" i="1"/>
  <c r="V8" i="1"/>
  <c r="AH8" i="1" l="1"/>
  <c r="AH20" i="1"/>
  <c r="AH25" i="1"/>
  <c r="AH33" i="1"/>
  <c r="AH37" i="1"/>
  <c r="AH41" i="1"/>
  <c r="AH45" i="1"/>
</calcChain>
</file>

<file path=xl/comments1.xml><?xml version="1.0" encoding="utf-8"?>
<comments xmlns="http://schemas.openxmlformats.org/spreadsheetml/2006/main">
  <authors>
    <author>ANGELA DULSAN</author>
  </authors>
  <commentList>
    <comment ref="V5" authorId="0" shapeId="0">
      <text>
        <r>
          <rPr>
            <b/>
            <sz val="9"/>
            <color indexed="81"/>
            <rFont val="Tahoma"/>
            <family val="2"/>
          </rPr>
          <t>ANGELA DULSAN:</t>
        </r>
        <r>
          <rPr>
            <sz val="9"/>
            <color indexed="81"/>
            <rFont val="Tahoma"/>
            <family val="2"/>
          </rPr>
          <t xml:space="preserve">
celdas formulada no modificar</t>
        </r>
      </text>
    </comment>
    <comment ref="AH5" authorId="0" shapeId="0">
      <text>
        <r>
          <rPr>
            <b/>
            <sz val="9"/>
            <color indexed="81"/>
            <rFont val="Tahoma"/>
            <family val="2"/>
          </rPr>
          <t>ANGELA DULSAN:</t>
        </r>
        <r>
          <rPr>
            <sz val="9"/>
            <color indexed="81"/>
            <rFont val="Tahoma"/>
            <family val="2"/>
          </rPr>
          <t xml:space="preserve">
celda formulada no modificar</t>
        </r>
      </text>
    </comment>
    <comment ref="AJ5" authorId="0" shapeId="0">
      <text>
        <r>
          <rPr>
            <b/>
            <sz val="9"/>
            <color indexed="81"/>
            <rFont val="Tahoma"/>
            <family val="2"/>
          </rPr>
          <t>ANGELA DULSAN:</t>
        </r>
        <r>
          <rPr>
            <sz val="9"/>
            <color indexed="81"/>
            <rFont val="Tahoma"/>
            <family val="2"/>
          </rPr>
          <t xml:space="preserve">
modificar meta conforme a lo establecido por la organizacion, de acuerdo a analisis de datos puede ser promedio de los ultimos años</t>
        </r>
      </text>
    </comment>
    <comment ref="AL5" authorId="0" shapeId="0">
      <text>
        <r>
          <rPr>
            <b/>
            <sz val="9"/>
            <color indexed="81"/>
            <rFont val="Tahoma"/>
            <family val="2"/>
          </rPr>
          <t>ANGELA DULSAN:</t>
        </r>
        <r>
          <rPr>
            <sz val="9"/>
            <color indexed="81"/>
            <rFont val="Tahoma"/>
            <family val="2"/>
          </rPr>
          <t xml:space="preserve">
Describa si cumplio o no cumplio, registre el comportamiento del indicador y las diferentes variaables de su cumplimiento o incumplimiento</t>
        </r>
      </text>
    </comment>
    <comment ref="AM5" authorId="0" shapeId="0">
      <text>
        <r>
          <rPr>
            <b/>
            <sz val="9"/>
            <color indexed="81"/>
            <rFont val="Tahoma"/>
            <family val="2"/>
          </rPr>
          <t>ANGELA DULSAN:</t>
        </r>
        <r>
          <rPr>
            <sz val="9"/>
            <color indexed="81"/>
            <rFont val="Tahoma"/>
            <family val="2"/>
          </rPr>
          <t xml:space="preserve">
 Descripcion de acciones cuando el indicador no cumple con la meta establecida</t>
        </r>
      </text>
    </comment>
  </commentList>
</comments>
</file>

<file path=xl/comments2.xml><?xml version="1.0" encoding="utf-8"?>
<comments xmlns="http://schemas.openxmlformats.org/spreadsheetml/2006/main">
  <authors>
    <author>Jorge Linares</author>
  </authors>
  <commentList>
    <comment ref="G3" authorId="0" shapeId="0">
      <text>
        <r>
          <rPr>
            <b/>
            <sz val="9"/>
            <color indexed="81"/>
            <rFont val="Tahoma"/>
            <family val="2"/>
          </rPr>
          <t>Jorge Linares:</t>
        </r>
        <r>
          <rPr>
            <sz val="9"/>
            <color indexed="81"/>
            <rFont val="Tahoma"/>
            <family val="2"/>
          </rPr>
          <t xml:space="preserve">
Asigar responsable de alimentar, actualizar y realizar la medicion de los indicadores </t>
        </r>
      </text>
    </comment>
    <comment ref="I3" authorId="0" shapeId="0">
      <text>
        <r>
          <rPr>
            <b/>
            <sz val="9"/>
            <color indexed="81"/>
            <rFont val="Tahoma"/>
            <family val="2"/>
          </rPr>
          <t>Jorge Linares:</t>
        </r>
        <r>
          <rPr>
            <sz val="9"/>
            <color indexed="81"/>
            <rFont val="Tahoma"/>
            <family val="2"/>
          </rPr>
          <t xml:space="preserve">
los valores ingresados en la tabla son a modo de ejemplo po favor modifiquelos conforme a sus datos </t>
        </r>
      </text>
    </comment>
    <comment ref="U3" authorId="0" shapeId="0">
      <text>
        <r>
          <rPr>
            <b/>
            <sz val="9"/>
            <color indexed="81"/>
            <rFont val="Tahoma"/>
            <family val="2"/>
          </rPr>
          <t>Jorge Linares:</t>
        </r>
        <r>
          <rPr>
            <sz val="9"/>
            <color indexed="81"/>
            <rFont val="Tahoma"/>
            <family val="2"/>
          </rPr>
          <t xml:space="preserve">
estas celdas estan formuladas por favor no las modifique</t>
        </r>
      </text>
    </comment>
    <comment ref="AG3" authorId="0" shapeId="0">
      <text>
        <r>
          <rPr>
            <b/>
            <sz val="9"/>
            <color indexed="81"/>
            <rFont val="Tahoma"/>
            <family val="2"/>
          </rPr>
          <t>Jorge Linares:</t>
        </r>
        <r>
          <rPr>
            <sz val="9"/>
            <color indexed="81"/>
            <rFont val="Tahoma"/>
            <family val="2"/>
          </rPr>
          <t xml:space="preserve">
celda formulada no modificar</t>
        </r>
      </text>
    </comment>
    <comment ref="AI3" authorId="0" shapeId="0">
      <text>
        <r>
          <rPr>
            <b/>
            <sz val="9"/>
            <color indexed="81"/>
            <rFont val="Tahoma"/>
            <family val="2"/>
          </rPr>
          <t>Jorge Linares:</t>
        </r>
        <r>
          <rPr>
            <sz val="9"/>
            <color indexed="81"/>
            <rFont val="Tahoma"/>
            <family val="2"/>
          </rPr>
          <t xml:space="preserve">
modificar meta conforme a lo establecido por la organizacion, de acuerdo a analisis de datos puede ser promedio de los ultimos años</t>
        </r>
      </text>
    </comment>
    <comment ref="AK3" authorId="0" shapeId="0">
      <text>
        <r>
          <rPr>
            <b/>
            <sz val="9"/>
            <color indexed="81"/>
            <rFont val="Tahoma"/>
            <family val="2"/>
          </rPr>
          <t>Jorge Linares:</t>
        </r>
        <r>
          <rPr>
            <sz val="9"/>
            <color indexed="81"/>
            <rFont val="Tahoma"/>
            <family val="2"/>
          </rPr>
          <t xml:space="preserve">
Describa si cumplio o no cumplio, registre el comportamiento del indicador y las diferentes variaables de su cumplimiento o incumplimiento</t>
        </r>
      </text>
    </comment>
    <comment ref="AL3" authorId="0" shapeId="0">
      <text>
        <r>
          <rPr>
            <b/>
            <sz val="9"/>
            <color indexed="81"/>
            <rFont val="Tahoma"/>
            <family val="2"/>
          </rPr>
          <t>Jorge Linares:</t>
        </r>
        <r>
          <rPr>
            <sz val="9"/>
            <color indexed="81"/>
            <rFont val="Tahoma"/>
            <family val="2"/>
          </rPr>
          <t xml:space="preserve">
 Descripcion de acciones cuando el indicador no cumple con la meta establecida</t>
        </r>
      </text>
    </comment>
  </commentList>
</comments>
</file>

<file path=xl/sharedStrings.xml><?xml version="1.0" encoding="utf-8"?>
<sst xmlns="http://schemas.openxmlformats.org/spreadsheetml/2006/main" count="397" uniqueCount="217">
  <si>
    <t>NOMBRE EMPRESA</t>
  </si>
  <si>
    <t xml:space="preserve">NOMBRE DEL INDICADOR </t>
  </si>
  <si>
    <t>No.</t>
  </si>
  <si>
    <t xml:space="preserve">FORMULA </t>
  </si>
  <si>
    <t xml:space="preserve">FRECUENCIA DE MEDICION </t>
  </si>
  <si>
    <t xml:space="preserve">DESCRIPCION DEL INDICADOR </t>
  </si>
  <si>
    <t>ENE</t>
  </si>
  <si>
    <t>FEB</t>
  </si>
  <si>
    <t>MAR</t>
  </si>
  <si>
    <t>ABR</t>
  </si>
  <si>
    <t>MAY</t>
  </si>
  <si>
    <t>JUN</t>
  </si>
  <si>
    <t>JUL</t>
  </si>
  <si>
    <t>AGO</t>
  </si>
  <si>
    <t>SEP</t>
  </si>
  <si>
    <t>OCT</t>
  </si>
  <si>
    <t>NOV</t>
  </si>
  <si>
    <t>DIC</t>
  </si>
  <si>
    <t>PRIMER TRIMESTRE</t>
  </si>
  <si>
    <t>SEGUNDO TRIMESTRE</t>
  </si>
  <si>
    <t>TERCER TRIMESTRE</t>
  </si>
  <si>
    <t xml:space="preserve">CUATRO TRIMESTRE </t>
  </si>
  <si>
    <t xml:space="preserve">CUMPLIMIENTO </t>
  </si>
  <si>
    <t xml:space="preserve">ACCIONES A TOMAR </t>
  </si>
  <si>
    <t>VARIABLES DELINDICADOR</t>
  </si>
  <si>
    <t>TSV(n) = SV(tn) * K / km(t)</t>
  </si>
  <si>
    <t>Trimestral y  acumulado año</t>
  </si>
  <si>
    <t>K=</t>
  </si>
  <si>
    <t>META</t>
  </si>
  <si>
    <t>ANALISIS DEL RESULTADO</t>
  </si>
  <si>
    <t xml:space="preserve">RESULTADO ACUMULADO  ANUAL </t>
  </si>
  <si>
    <t>$SV(n) = CDSV(tn) + CISV(tn)</t>
  </si>
  <si>
    <t>CDSV(tn)=</t>
  </si>
  <si>
    <t>SV(tn)=</t>
  </si>
  <si>
    <t>KM(tn)=</t>
  </si>
  <si>
    <t>3.1</t>
  </si>
  <si>
    <t>RSVI = Rl(fa) - Rl(ia)</t>
  </si>
  <si>
    <t xml:space="preserve">Anual </t>
  </si>
  <si>
    <t>RI(ia)=</t>
  </si>
  <si>
    <t>RI(fa)=</t>
  </si>
  <si>
    <t>Mayor a 1</t>
  </si>
  <si>
    <t>3.2</t>
  </si>
  <si>
    <t>GRV = RVA(fa) - RVA(ia)</t>
  </si>
  <si>
    <t>RVA(ia)=</t>
  </si>
  <si>
    <t>RVA(fa)=</t>
  </si>
  <si>
    <t xml:space="preserve">Se cumple con la meta ya que se recategorizaron 2 riesgos altos y se disminuyo el indicador ya que al inicio del año se identificaron 7  y al finalizar el año despues de la gestion realizada se identifican 5 riesgos con valoracion alta </t>
  </si>
  <si>
    <t xml:space="preserve">Se cumple con la meta ya que se identificaron 5 riesgos mas a los identificados al inicio del año </t>
  </si>
  <si>
    <t>GESTION DE RIESGOS VIALES: GRV</t>
  </si>
  <si>
    <t>CUMPLIMIENTO METAS PESV: CM PESV</t>
  </si>
  <si>
    <t>RIEGOS DE SEGURIDAD VIAL IDENTIFICADOS: RSVI</t>
  </si>
  <si>
    <t>SINISESTROS VIALES POR NIVEL DE PERDIDA: $SV(n)</t>
  </si>
  <si>
    <t>TASA DE SINISTROS VIALES POR NIVEL DE PERDIDA:  TSV(n)</t>
  </si>
  <si>
    <t>CM PESV = MA(t) / TM(t) * 100</t>
  </si>
  <si>
    <t xml:space="preserve">Segundo trimestre: N o se cumple con la meta </t>
  </si>
  <si>
    <t>Tercer trimestre: No se cumple con la meta</t>
  </si>
  <si>
    <t>Cuarto trimestre: No se cumple con la meta</t>
  </si>
  <si>
    <t>Primer trimestre: No se cumple con la meta</t>
  </si>
  <si>
    <t xml:space="preserve">Primer trimestre: No se cumple con la meta </t>
  </si>
  <si>
    <t xml:space="preserve">Segundo trimestre: se cumple con la meta </t>
  </si>
  <si>
    <t xml:space="preserve">Cuarto trimestre: No se cumple con la meta </t>
  </si>
  <si>
    <t xml:space="preserve">Tercer trimestre: No se cumple con la meta </t>
  </si>
  <si>
    <t>CUMPLIMIENTO DE ACTIVIDADES PLAN ANUAL PESV: Cplan PESV</t>
  </si>
  <si>
    <t>CPlan PESV = AEPlan(t) / APPlan(t) * 100</t>
  </si>
  <si>
    <t>% EXCESO DE JORNADAS LABORALES CONDUCTORES: % EJLC</t>
  </si>
  <si>
    <t>%EJLC = #EJD / #SDT * 100</t>
  </si>
  <si>
    <t>Mensual y acumulado año</t>
  </si>
  <si>
    <t>Primer trimestre: No se cumple con la meta ya que el promedio es 0,8%</t>
  </si>
  <si>
    <t>Segundo trimestre: N o se cumple con la meta ya que el promedio es 4,0%</t>
  </si>
  <si>
    <t>Tercer trimestre: No se cumple con la meta ya que el promedio es 1,6%</t>
  </si>
  <si>
    <t>Cuarto trimestre: No se cumple con la meta ya que el promedio es 1,8%</t>
  </si>
  <si>
    <t>0,5%</t>
  </si>
  <si>
    <t>COBERTURA PROGRAMA DE GESTION VELOCIDAD EMPRESARIAL: GVE (paso8)</t>
  </si>
  <si>
    <t>#VIP=</t>
  </si>
  <si>
    <t>#EJD=</t>
  </si>
  <si>
    <t>#SDT=</t>
  </si>
  <si>
    <t>APPlan(t)=</t>
  </si>
  <si>
    <t>AEPlan(t)=</t>
  </si>
  <si>
    <t>TM(t)=</t>
  </si>
  <si>
    <t>MA(t)=</t>
  </si>
  <si>
    <t>#VDL=</t>
  </si>
  <si>
    <t>GVE = #VIP / #VDL * 100</t>
  </si>
  <si>
    <t>Primer trimestre: se cumple con la meta ya que el promedio es 100%</t>
  </si>
  <si>
    <t>Segundo trimestre: No se cumple con la meta ya que el promedio es 67%</t>
  </si>
  <si>
    <t>Tercer trimestre: se cumple con la meta ya que el promedio es 100%</t>
  </si>
  <si>
    <t>Cuarto trimestre: No se cumple con la meta ya que el promedio es 67%</t>
  </si>
  <si>
    <t>EXCESOS LIMITE DE VELOCIDAD LABORAL: ELVL</t>
  </si>
  <si>
    <t>ELVL = #DLEV / #TDL * 100</t>
  </si>
  <si>
    <t>#DLEV=</t>
  </si>
  <si>
    <t>#TDL=</t>
  </si>
  <si>
    <t>Primer trimestre: No se cumple con la meta ya que el promedio es 10%</t>
  </si>
  <si>
    <t>Segundo trimestre: No se cumple con la meta ya que el promedio es 15%</t>
  </si>
  <si>
    <t>Tercer trimestre: No se cumple con la meta ya que el promedio es 10%</t>
  </si>
  <si>
    <t>Cuarto trimestre:Se cumple con la meta ya que el promedio es 3%</t>
  </si>
  <si>
    <t>INSPESCCIONES DIARIAS PREOPERACIONALES: IDP</t>
  </si>
  <si>
    <t>IDP = #VID/ #TV * 100</t>
  </si>
  <si>
    <t>#VID=</t>
  </si>
  <si>
    <t>#TV=</t>
  </si>
  <si>
    <t>Primer trimestre: No se cumple con la meta ya que el promedio es 95%</t>
  </si>
  <si>
    <t>Segundo trimestre: No se cumple con la meta ya que el promedio es 83%</t>
  </si>
  <si>
    <t>Tercer trimestre: No se cumple con la meta ya que el promedio es 74%</t>
  </si>
  <si>
    <t>CUMPLIMIENTO PLAN DE MANTENIMIENTO PREVENTIVO DE VEHICULOS: CPMVH</t>
  </si>
  <si>
    <t>CPMVh = MEVh(t) / MPVh(t) * 100</t>
  </si>
  <si>
    <t>MEVh(t)=</t>
  </si>
  <si>
    <t>MPVh(t)=</t>
  </si>
  <si>
    <t>Segundo trimestre: No se cumple con la meta ya que el promedio es 85%</t>
  </si>
  <si>
    <t>Tercer trimestre: No se cumple con la meta ya que el promedio es 86%</t>
  </si>
  <si>
    <t>Cuarto trimestre: Se cumple con la meta ya que el promedio es 100%</t>
  </si>
  <si>
    <t>CUMPLIMIENTO PLAN DE FORMACION EN SEGURIDAD VIAL: CPF PESV</t>
  </si>
  <si>
    <t>CPF PESV = CESV(t) / CPSV(t) * 100</t>
  </si>
  <si>
    <t>CPSV(t)=</t>
  </si>
  <si>
    <t>CESV(t)=</t>
  </si>
  <si>
    <t>Primer trimestre: No se cumple con la meta ya que el promedio es 94%</t>
  </si>
  <si>
    <t>Segundo trimestre: Se cumple con la meta ya que el promedio es 100%</t>
  </si>
  <si>
    <t>Tercer trimestre: No se cumple con la meta ya que el promedio es 75%</t>
  </si>
  <si>
    <t>Cuarto trimestre: No se cumple con la meta ya que el promedio es 92%</t>
  </si>
  <si>
    <t>COBERTURA PLAN DE FORMACION EN SEGURIDAD VIAL: CPF PESV</t>
  </si>
  <si>
    <t>CPF SV = CFSV(t) / CT(t) * 100</t>
  </si>
  <si>
    <t>CFSV(t)=</t>
  </si>
  <si>
    <t>CT(t)=</t>
  </si>
  <si>
    <t>Primer trimestre: Se cumple con la meta ya que el promedio es 100%</t>
  </si>
  <si>
    <t>Segundo trimestre: No se cumple con la meta ya que el promedio es 25%</t>
  </si>
  <si>
    <t>Tercer trimestre: No se cumple con la meta ya que el promedio es 25%</t>
  </si>
  <si>
    <t>Cuarto trimestre: No se cumple con la meta ya que el promedio es 19%</t>
  </si>
  <si>
    <t>NO CONFORMIDADES AUDITORIA CERRADAS: NCAC</t>
  </si>
  <si>
    <t>NCAC = #NCG / #NCI * 100</t>
  </si>
  <si>
    <t>#NCI=</t>
  </si>
  <si>
    <t>#NCG=</t>
  </si>
  <si>
    <t>Se cumple con la meta del 100%</t>
  </si>
  <si>
    <t xml:space="preserve">RESPONSABLE </t>
  </si>
  <si>
    <t xml:space="preserve">NIVEL DEL PESV AL QUE APLICA </t>
  </si>
  <si>
    <t xml:space="preserve">TODOS LOS NIVELES </t>
  </si>
  <si>
    <t>ESTANDAR -AVANZADO</t>
  </si>
  <si>
    <t>AVANZADO</t>
  </si>
  <si>
    <r>
      <rPr>
        <b/>
        <sz val="10"/>
        <color theme="1"/>
        <rFont val="Calibri"/>
        <family val="2"/>
        <scheme val="minor"/>
      </rPr>
      <t xml:space="preserve">SV(tn): </t>
    </r>
    <r>
      <rPr>
        <sz val="10"/>
        <color theme="1"/>
        <rFont val="Calibri"/>
        <family val="2"/>
        <scheme val="minor"/>
      </rPr>
      <t xml:space="preserve"> (Número de siniestros viales por trimestre por nivel de pérdida: fatalidades, heridos graves con más de 30 dias de  incapacidad, heridos leves con hasta 30 días de incapacidad, choques simples)</t>
    </r>
  </si>
  <si>
    <r>
      <rPr>
        <b/>
        <sz val="10"/>
        <color theme="1"/>
        <rFont val="Calibri"/>
        <family val="2"/>
        <scheme val="minor"/>
      </rPr>
      <t xml:space="preserve">K: </t>
    </r>
    <r>
      <rPr>
        <sz val="10"/>
        <color theme="1"/>
        <rFont val="Calibri"/>
        <family val="2"/>
        <scheme val="minor"/>
      </rPr>
      <t>Constante equivalente a 1'000.000 de Kilómetros.</t>
    </r>
  </si>
  <si>
    <r>
      <rPr>
        <b/>
        <sz val="10"/>
        <color theme="1"/>
        <rFont val="Calibri"/>
        <family val="2"/>
        <scheme val="minor"/>
      </rPr>
      <t>Km(t):</t>
    </r>
    <r>
      <rPr>
        <sz val="10"/>
        <color theme="1"/>
        <rFont val="Calibri"/>
        <family val="2"/>
        <scheme val="minor"/>
      </rPr>
      <t xml:space="preserve"> Número de kilómetros recorridos por trimestre por toda la flota de vehículos de la organización.</t>
    </r>
  </si>
  <si>
    <r>
      <rPr>
        <b/>
        <sz val="10"/>
        <color theme="1"/>
        <rFont val="Calibri"/>
        <family val="2"/>
        <scheme val="minor"/>
      </rPr>
      <t xml:space="preserve">CDSV(tn): </t>
    </r>
    <r>
      <rPr>
        <sz val="10"/>
        <color theme="1"/>
        <rFont val="Calibri"/>
        <family val="2"/>
        <scheme val="minor"/>
      </rPr>
      <t>Costos directos de siniestros viales por trimestre por nivel de pérdida</t>
    </r>
  </si>
  <si>
    <r>
      <rPr>
        <b/>
        <sz val="10"/>
        <color theme="1"/>
        <rFont val="Calibri"/>
        <family val="2"/>
        <scheme val="minor"/>
      </rPr>
      <t>MA(t):</t>
    </r>
    <r>
      <rPr>
        <sz val="10"/>
        <color theme="1"/>
        <rFont val="Calibri"/>
        <family val="2"/>
        <scheme val="minor"/>
      </rPr>
      <t xml:space="preserve"> Número de metas alcanzadas o logradas en el PESV por trimestre</t>
    </r>
  </si>
  <si>
    <r>
      <rPr>
        <b/>
        <sz val="10"/>
        <color theme="1"/>
        <rFont val="Calibri"/>
        <family val="2"/>
        <scheme val="minor"/>
      </rPr>
      <t>TM(t):</t>
    </r>
    <r>
      <rPr>
        <sz val="10"/>
        <color theme="1"/>
        <rFont val="Calibri"/>
        <family val="2"/>
        <scheme val="minor"/>
      </rPr>
      <t xml:space="preserve"> Número total de metas definidas PESV  por trimestre</t>
    </r>
  </si>
  <si>
    <r>
      <rPr>
        <b/>
        <sz val="10"/>
        <color theme="1"/>
        <rFont val="Calibri"/>
        <family val="2"/>
        <scheme val="minor"/>
      </rPr>
      <t xml:space="preserve">AEPlan(t): </t>
    </r>
    <r>
      <rPr>
        <sz val="10"/>
        <color theme="1"/>
        <rFont val="Calibri"/>
        <family val="2"/>
        <scheme val="minor"/>
      </rPr>
      <t>Numero de actividades ejecutadas del plan anual de trabajo PESV por trimestre.</t>
    </r>
  </si>
  <si>
    <r>
      <rPr>
        <b/>
        <sz val="10"/>
        <color theme="1"/>
        <rFont val="Calibri"/>
        <family val="2"/>
        <scheme val="minor"/>
      </rPr>
      <t xml:space="preserve">APPlan(t): </t>
    </r>
    <r>
      <rPr>
        <sz val="10"/>
        <color theme="1"/>
        <rFont val="Calibri"/>
        <family val="2"/>
        <scheme val="minor"/>
      </rPr>
      <t>Numero total de actividades programadas del plan anual de trabajo PESV por trimestre.</t>
    </r>
  </si>
  <si>
    <r>
      <rPr>
        <b/>
        <sz val="10"/>
        <color theme="1"/>
        <rFont val="Calibri"/>
        <family val="2"/>
        <scheme val="minor"/>
      </rPr>
      <t>#EJD:</t>
    </r>
    <r>
      <rPr>
        <sz val="10"/>
        <color theme="1"/>
        <rFont val="Calibri"/>
        <family val="2"/>
        <scheme val="minor"/>
      </rPr>
      <t xml:space="preserve"> Número de excesos en la jornada diaria de trabajo de los conductores (eventos en los que los conductores han superado el tiempo máximo  permitido en la legislación) por mes.</t>
    </r>
  </si>
  <si>
    <r>
      <rPr>
        <b/>
        <sz val="10"/>
        <color theme="1"/>
        <rFont val="Calibri"/>
        <family val="2"/>
        <scheme val="minor"/>
      </rPr>
      <t xml:space="preserve">#SDT: </t>
    </r>
    <r>
      <rPr>
        <sz val="10"/>
        <color theme="1"/>
        <rFont val="Calibri"/>
        <family val="2"/>
        <scheme val="minor"/>
      </rPr>
      <t>Sumatoria total de días trabajados por todos los conductores que realizan desplazamientos laborales por mes.</t>
    </r>
  </si>
  <si>
    <r>
      <rPr>
        <b/>
        <sz val="10"/>
        <color theme="1"/>
        <rFont val="Calibri"/>
        <family val="2"/>
        <scheme val="minor"/>
      </rPr>
      <t xml:space="preserve">#VIP: </t>
    </r>
    <r>
      <rPr>
        <sz val="10"/>
        <color theme="1"/>
        <rFont val="Calibri"/>
        <family val="2"/>
        <scheme val="minor"/>
      </rPr>
      <t>Vehículos incluidos en el programa de gestión de la velocidad (propios, contratistas y de terceros utilizados permanentemente para desplazamientos
laborales) por mes</t>
    </r>
  </si>
  <si>
    <r>
      <rPr>
        <b/>
        <sz val="10"/>
        <color theme="1"/>
        <rFont val="Calibri"/>
        <family val="2"/>
        <scheme val="minor"/>
      </rPr>
      <t>#VDL:</t>
    </r>
    <r>
      <rPr>
        <sz val="10"/>
        <color theme="1"/>
        <rFont val="Calibri"/>
        <family val="2"/>
        <scheme val="minor"/>
      </rPr>
      <t xml:space="preserve"> Número de vehículos utilizados para desplazamientos laborales por mes.</t>
    </r>
  </si>
  <si>
    <r>
      <rPr>
        <b/>
        <sz val="10"/>
        <color theme="1"/>
        <rFont val="Calibri"/>
        <family val="2"/>
        <scheme val="minor"/>
      </rPr>
      <t>#DLEV:</t>
    </r>
    <r>
      <rPr>
        <sz val="10"/>
        <color theme="1"/>
        <rFont val="Calibri"/>
        <family val="2"/>
        <scheme val="minor"/>
      </rPr>
      <t xml:space="preserve"> Número diario de desplazamientos laborales con exceso de velocidad (casos en los que se superó el límite definido por la organización) por mes.</t>
    </r>
  </si>
  <si>
    <r>
      <rPr>
        <b/>
        <sz val="10"/>
        <color theme="1"/>
        <rFont val="Calibri"/>
        <family val="2"/>
        <scheme val="minor"/>
      </rPr>
      <t>#TDL:</t>
    </r>
    <r>
      <rPr>
        <sz val="10"/>
        <color theme="1"/>
        <rFont val="Calibri"/>
        <family val="2"/>
        <scheme val="minor"/>
      </rPr>
      <t xml:space="preserve"> Número total de desplazamientos laborales por mes.</t>
    </r>
  </si>
  <si>
    <r>
      <rPr>
        <b/>
        <sz val="10"/>
        <color theme="1"/>
        <rFont val="Calibri"/>
        <family val="2"/>
        <scheme val="minor"/>
      </rPr>
      <t xml:space="preserve">#VID: </t>
    </r>
    <r>
      <rPr>
        <sz val="10"/>
        <color theme="1"/>
        <rFont val="Calibri"/>
        <family val="2"/>
        <scheme val="minor"/>
      </rPr>
      <t>Número de vehículos inspeccionados diariamente.</t>
    </r>
  </si>
  <si>
    <r>
      <rPr>
        <b/>
        <sz val="10"/>
        <color theme="1"/>
        <rFont val="Calibri"/>
        <family val="2"/>
        <scheme val="minor"/>
      </rPr>
      <t xml:space="preserve">#TV: </t>
    </r>
    <r>
      <rPr>
        <sz val="10"/>
        <color theme="1"/>
        <rFont val="Calibri"/>
        <family val="2"/>
        <scheme val="minor"/>
      </rPr>
      <t>Número total de vehículos que trabajan diariamente.</t>
    </r>
  </si>
  <si>
    <r>
      <rPr>
        <b/>
        <sz val="10"/>
        <color theme="1"/>
        <rFont val="Calibri"/>
        <family val="2"/>
        <scheme val="minor"/>
      </rPr>
      <t xml:space="preserve">MEVh(t): </t>
    </r>
    <r>
      <rPr>
        <sz val="10"/>
        <color theme="1"/>
        <rFont val="Calibri"/>
        <family val="2"/>
        <scheme val="minor"/>
      </rPr>
      <t>Numero de actividades de mantenimiento preventivo ejecutadas por trimestre.</t>
    </r>
  </si>
  <si>
    <r>
      <rPr>
        <b/>
        <sz val="10"/>
        <color theme="1"/>
        <rFont val="Calibri"/>
        <family val="2"/>
        <scheme val="minor"/>
      </rPr>
      <t xml:space="preserve">MPVh(t): </t>
    </r>
    <r>
      <rPr>
        <sz val="10"/>
        <color theme="1"/>
        <rFont val="Calibri"/>
        <family val="2"/>
        <scheme val="minor"/>
      </rPr>
      <t>Numero total de actividades de mantenimiento preventivo programadas por
trimestre.</t>
    </r>
  </si>
  <si>
    <r>
      <rPr>
        <b/>
        <sz val="10"/>
        <color theme="1"/>
        <rFont val="Calibri"/>
        <family val="2"/>
        <scheme val="minor"/>
      </rPr>
      <t xml:space="preserve">CESV(t): </t>
    </r>
    <r>
      <rPr>
        <sz val="10"/>
        <color theme="1"/>
        <rFont val="Calibri"/>
        <family val="2"/>
        <scheme val="minor"/>
      </rPr>
      <t>Numero de capacitaciones en seguriad vial ejecutadas por trimestre.</t>
    </r>
  </si>
  <si>
    <r>
      <rPr>
        <b/>
        <sz val="10"/>
        <color theme="1"/>
        <rFont val="Calibri"/>
        <family val="2"/>
        <scheme val="minor"/>
      </rPr>
      <t xml:space="preserve">CPSV(t): </t>
    </r>
    <r>
      <rPr>
        <sz val="10"/>
        <color theme="1"/>
        <rFont val="Calibri"/>
        <family val="2"/>
        <scheme val="minor"/>
      </rPr>
      <t>Numero total de capacitaciones en seguriad vial programadas por trimestre.</t>
    </r>
  </si>
  <si>
    <r>
      <rPr>
        <b/>
        <sz val="10"/>
        <color theme="1"/>
        <rFont val="Calibri"/>
        <family val="2"/>
        <scheme val="minor"/>
      </rPr>
      <t xml:space="preserve">CFSV(t): </t>
    </r>
    <r>
      <rPr>
        <sz val="10"/>
        <color theme="1"/>
        <rFont val="Calibri"/>
        <family val="2"/>
        <scheme val="minor"/>
      </rPr>
      <t>Numero de colaboradores de la organización capacitados en seguridad vial</t>
    </r>
  </si>
  <si>
    <r>
      <rPr>
        <b/>
        <sz val="10"/>
        <color theme="1"/>
        <rFont val="Calibri"/>
        <family val="2"/>
        <scheme val="minor"/>
      </rPr>
      <t>CT(t):</t>
    </r>
    <r>
      <rPr>
        <sz val="10"/>
        <color theme="1"/>
        <rFont val="Calibri"/>
        <family val="2"/>
        <scheme val="minor"/>
      </rPr>
      <t xml:space="preserve"> Numero total colaboradores de la organización.</t>
    </r>
  </si>
  <si>
    <r>
      <rPr>
        <b/>
        <sz val="10"/>
        <color theme="1"/>
        <rFont val="Calibri"/>
        <family val="2"/>
        <scheme val="minor"/>
      </rPr>
      <t>#NCI:</t>
    </r>
    <r>
      <rPr>
        <sz val="10"/>
        <color theme="1"/>
        <rFont val="Calibri"/>
        <family val="2"/>
        <scheme val="minor"/>
      </rPr>
      <t xml:space="preserve"> Numero de no conformidades identificadas y analizadas.</t>
    </r>
  </si>
  <si>
    <r>
      <rPr>
        <b/>
        <sz val="10"/>
        <color theme="1"/>
        <rFont val="Calibri"/>
        <family val="2"/>
        <scheme val="minor"/>
      </rPr>
      <t xml:space="preserve">#NCG: </t>
    </r>
    <r>
      <rPr>
        <sz val="10"/>
        <color theme="1"/>
        <rFont val="Calibri"/>
        <family val="2"/>
        <scheme val="minor"/>
      </rPr>
      <t xml:space="preserve">No conformidades gestionadas y
cerradas. </t>
    </r>
  </si>
  <si>
    <t>RECOLECCION DE DATOS 2023</t>
  </si>
  <si>
    <t>MEDICION DEL INDICADOR 2023</t>
  </si>
  <si>
    <t>LOGO</t>
  </si>
  <si>
    <t>INDICADORES Y REPORTE DE AUTOGESTION PESV 2023</t>
  </si>
  <si>
    <t>INDICADOR 1 - TASA DE SINISTROS VIALES POR NIVEL DE PERDIDA</t>
  </si>
  <si>
    <t>INDICADOR 3. 1 - RIEGOS DE SEGURIDAD VIAL IDENTIFICADOS</t>
  </si>
  <si>
    <t>INDICADOR 3.2 -GESTION DE RIESGOS VIALES</t>
  </si>
  <si>
    <t>INDICADOR 4 - CUMPLIMIENTO METAS PESV</t>
  </si>
  <si>
    <t>INDICADOR 5 -CUMPLIMIENTO DE ACTIVIDADES PLAN ANUAL PESV</t>
  </si>
  <si>
    <t>INDICADOR 6 - % EXCESO DE JORNADAS LABORALES CONDUCTORES</t>
  </si>
  <si>
    <t>INDICADOR 9 - INSPESCCIONES DIARIAS PREOPERACIONALES</t>
  </si>
  <si>
    <t>INDICADOR 10 - CUMPLIMIENTO PLAN DE MANTENIMIENTO PREVENTIVO DE VEHICULOS</t>
  </si>
  <si>
    <t>INDICADOR 11 - CUMPLIMIENTO PLAN DE FORMACION EN SEGURIDAD VIAL</t>
  </si>
  <si>
    <t>INDICADOR 12 - COBERTURA PLAN DE FORMACION EN SEGURIDAD VIAL</t>
  </si>
  <si>
    <t>INDICADOR 13 - NO CONFORMIDADES AUDITORIA CERRADAS</t>
  </si>
  <si>
    <t>Versión: 1</t>
  </si>
  <si>
    <t>INDICADORES Y REPORTE DE AUTOGESTION PESV</t>
  </si>
  <si>
    <t>RECOLECCION DE DATOS 2024</t>
  </si>
  <si>
    <t>Página: 1 de 1</t>
  </si>
  <si>
    <t>Fecha Modificación: Marzo 2024</t>
  </si>
  <si>
    <t>XXXXXXXXXXXXXXXXXXXXX</t>
  </si>
  <si>
    <t>GESTIÓN SISTEMA INTEGRAL</t>
  </si>
  <si>
    <r>
      <rPr>
        <b/>
        <sz val="10"/>
        <color theme="1"/>
        <rFont val="Century Gothic"/>
        <family val="2"/>
      </rPr>
      <t xml:space="preserve">SV(tn): </t>
    </r>
    <r>
      <rPr>
        <sz val="10"/>
        <color theme="1"/>
        <rFont val="Century Gothic"/>
        <family val="2"/>
      </rPr>
      <t xml:space="preserve"> (Número de siniestros viales por trimestre por nivel de pérdida: fatalidades, heridos graves con más de 30 dias de  incapacidad, heridos leves con hasta 30 días de incapacidad, choques simples)</t>
    </r>
  </si>
  <si>
    <r>
      <rPr>
        <b/>
        <sz val="10"/>
        <color theme="1"/>
        <rFont val="Century Gothic"/>
        <family val="2"/>
      </rPr>
      <t xml:space="preserve">K: </t>
    </r>
    <r>
      <rPr>
        <sz val="10"/>
        <color theme="1"/>
        <rFont val="Century Gothic"/>
        <family val="2"/>
      </rPr>
      <t>Constante equivalente a 1'000.000 de Kilómetros.</t>
    </r>
  </si>
  <si>
    <r>
      <rPr>
        <b/>
        <sz val="10"/>
        <color theme="1"/>
        <rFont val="Century Gothic"/>
        <family val="2"/>
      </rPr>
      <t>Km(t):</t>
    </r>
    <r>
      <rPr>
        <sz val="10"/>
        <color theme="1"/>
        <rFont val="Century Gothic"/>
        <family val="2"/>
      </rPr>
      <t xml:space="preserve"> Número de kilómetros recorridos por trimestre por toda la flota de vehículos de la organización.</t>
    </r>
  </si>
  <si>
    <r>
      <rPr>
        <b/>
        <sz val="10"/>
        <color theme="1"/>
        <rFont val="Century Gothic"/>
        <family val="2"/>
      </rPr>
      <t xml:space="preserve">Rl(ia): </t>
    </r>
    <r>
      <rPr>
        <sz val="10"/>
        <color theme="1"/>
        <rFont val="Century Gothic"/>
        <family val="2"/>
      </rPr>
      <t>Cantidad de riesgos identificados al inicio del año (total en matriz).</t>
    </r>
  </si>
  <si>
    <r>
      <rPr>
        <b/>
        <sz val="10"/>
        <color theme="1"/>
        <rFont val="Century Gothic"/>
        <family val="2"/>
      </rPr>
      <t xml:space="preserve">Rl(fa): </t>
    </r>
    <r>
      <rPr>
        <sz val="10"/>
        <color theme="1"/>
        <rFont val="Century Gothic"/>
        <family val="2"/>
      </rPr>
      <t>Cantidad de riesgos identificados al final del año (total en matriz).</t>
    </r>
  </si>
  <si>
    <r>
      <rPr>
        <b/>
        <sz val="10"/>
        <color theme="1"/>
        <rFont val="Century Gothic"/>
        <family val="2"/>
      </rPr>
      <t>RVA(ia):</t>
    </r>
    <r>
      <rPr>
        <sz val="10"/>
        <color theme="1"/>
        <rFont val="Century Gothic"/>
        <family val="2"/>
      </rPr>
      <t xml:space="preserve"> Cantidad de riesgos con valoracion alta al inicio del año.</t>
    </r>
  </si>
  <si>
    <r>
      <rPr>
        <b/>
        <sz val="10"/>
        <color theme="1"/>
        <rFont val="Century Gothic"/>
        <family val="2"/>
      </rPr>
      <t xml:space="preserve">RVA(fa): </t>
    </r>
    <r>
      <rPr>
        <sz val="10"/>
        <color theme="1"/>
        <rFont val="Century Gothic"/>
        <family val="2"/>
      </rPr>
      <t>Cantidad de riesgos con valoracion alta al final del año.</t>
    </r>
  </si>
  <si>
    <r>
      <rPr>
        <b/>
        <sz val="10"/>
        <color theme="1"/>
        <rFont val="Century Gothic"/>
        <family val="2"/>
      </rPr>
      <t>MA(t):</t>
    </r>
    <r>
      <rPr>
        <sz val="10"/>
        <color theme="1"/>
        <rFont val="Century Gothic"/>
        <family val="2"/>
      </rPr>
      <t xml:space="preserve"> Número de metas alcanzadas o logradas en el PESV por trimestre</t>
    </r>
  </si>
  <si>
    <r>
      <rPr>
        <b/>
        <sz val="10"/>
        <color theme="1"/>
        <rFont val="Century Gothic"/>
        <family val="2"/>
      </rPr>
      <t>TM(t):</t>
    </r>
    <r>
      <rPr>
        <sz val="10"/>
        <color theme="1"/>
        <rFont val="Century Gothic"/>
        <family val="2"/>
      </rPr>
      <t xml:space="preserve"> Número total de metas definidas PESV  por trimestre</t>
    </r>
  </si>
  <si>
    <r>
      <rPr>
        <b/>
        <sz val="10"/>
        <color theme="1"/>
        <rFont val="Century Gothic"/>
        <family val="2"/>
      </rPr>
      <t xml:space="preserve">AEPlan(t): </t>
    </r>
    <r>
      <rPr>
        <sz val="10"/>
        <color theme="1"/>
        <rFont val="Century Gothic"/>
        <family val="2"/>
      </rPr>
      <t>Numero de actividades ejecutadas del plan anual de trabajo PESV por trimestre.</t>
    </r>
  </si>
  <si>
    <r>
      <rPr>
        <b/>
        <sz val="10"/>
        <color theme="1"/>
        <rFont val="Century Gothic"/>
        <family val="2"/>
      </rPr>
      <t xml:space="preserve">APPlan(t): </t>
    </r>
    <r>
      <rPr>
        <sz val="10"/>
        <color theme="1"/>
        <rFont val="Century Gothic"/>
        <family val="2"/>
      </rPr>
      <t>Numero total de actividades programadas del plan anual de trabajo PESV por trimestre.</t>
    </r>
  </si>
  <si>
    <r>
      <rPr>
        <b/>
        <sz val="10"/>
        <color theme="1"/>
        <rFont val="Century Gothic"/>
        <family val="2"/>
      </rPr>
      <t>#EJD:</t>
    </r>
    <r>
      <rPr>
        <sz val="10"/>
        <color theme="1"/>
        <rFont val="Century Gothic"/>
        <family val="2"/>
      </rPr>
      <t xml:space="preserve"> Número de excesos en la jornada diaria de trabajo de los conductores (eventos en los que los conductores han superado el tiempo máximo  permitido en la legislación) por mes.</t>
    </r>
  </si>
  <si>
    <r>
      <rPr>
        <b/>
        <sz val="10"/>
        <color theme="1"/>
        <rFont val="Century Gothic"/>
        <family val="2"/>
      </rPr>
      <t xml:space="preserve">#SDT: </t>
    </r>
    <r>
      <rPr>
        <sz val="10"/>
        <color theme="1"/>
        <rFont val="Century Gothic"/>
        <family val="2"/>
      </rPr>
      <t>Sumatoria total de días trabajados por todos los conductores que realizan desplazamientos laborales por mes.</t>
    </r>
  </si>
  <si>
    <r>
      <rPr>
        <b/>
        <sz val="10"/>
        <color theme="1"/>
        <rFont val="Century Gothic"/>
        <family val="2"/>
      </rPr>
      <t xml:space="preserve">#VID: </t>
    </r>
    <r>
      <rPr>
        <sz val="10"/>
        <color theme="1"/>
        <rFont val="Century Gothic"/>
        <family val="2"/>
      </rPr>
      <t>Número de vehículos inspeccionados diariamente.</t>
    </r>
  </si>
  <si>
    <r>
      <rPr>
        <b/>
        <sz val="10"/>
        <color theme="1"/>
        <rFont val="Century Gothic"/>
        <family val="2"/>
      </rPr>
      <t xml:space="preserve">#TV: </t>
    </r>
    <r>
      <rPr>
        <sz val="10"/>
        <color theme="1"/>
        <rFont val="Century Gothic"/>
        <family val="2"/>
      </rPr>
      <t>Número total de vehículos que trabajan diariamente.</t>
    </r>
  </si>
  <si>
    <r>
      <rPr>
        <b/>
        <sz val="10"/>
        <color theme="1"/>
        <rFont val="Century Gothic"/>
        <family val="2"/>
      </rPr>
      <t xml:space="preserve">MEVh(t): </t>
    </r>
    <r>
      <rPr>
        <sz val="10"/>
        <color theme="1"/>
        <rFont val="Century Gothic"/>
        <family val="2"/>
      </rPr>
      <t>Numero de actividades de mantenimiento preventivo ejecutadas por trimestre.</t>
    </r>
  </si>
  <si>
    <r>
      <rPr>
        <b/>
        <sz val="10"/>
        <color theme="1"/>
        <rFont val="Century Gothic"/>
        <family val="2"/>
      </rPr>
      <t xml:space="preserve">MPVh(t): </t>
    </r>
    <r>
      <rPr>
        <sz val="10"/>
        <color theme="1"/>
        <rFont val="Century Gothic"/>
        <family val="2"/>
      </rPr>
      <t>Numero total de actividades de mantenimiento preventivo programadas por
trimestre.</t>
    </r>
  </si>
  <si>
    <r>
      <rPr>
        <b/>
        <sz val="10"/>
        <color theme="1"/>
        <rFont val="Century Gothic"/>
        <family val="2"/>
      </rPr>
      <t xml:space="preserve">CESV(t): </t>
    </r>
    <r>
      <rPr>
        <sz val="10"/>
        <color theme="1"/>
        <rFont val="Century Gothic"/>
        <family val="2"/>
      </rPr>
      <t>Numero de capacitaciones en seguriad vial ejecutadas por trimestre.</t>
    </r>
  </si>
  <si>
    <r>
      <rPr>
        <b/>
        <sz val="10"/>
        <color theme="1"/>
        <rFont val="Century Gothic"/>
        <family val="2"/>
      </rPr>
      <t xml:space="preserve">CPSV(t): </t>
    </r>
    <r>
      <rPr>
        <sz val="10"/>
        <color theme="1"/>
        <rFont val="Century Gothic"/>
        <family val="2"/>
      </rPr>
      <t>Numero total de capacitaciones en seguriad vial programadas por trimestre.</t>
    </r>
  </si>
  <si>
    <r>
      <rPr>
        <b/>
        <sz val="10"/>
        <color theme="1"/>
        <rFont val="Century Gothic"/>
        <family val="2"/>
      </rPr>
      <t xml:space="preserve">CFSV(t): </t>
    </r>
    <r>
      <rPr>
        <sz val="10"/>
        <color theme="1"/>
        <rFont val="Century Gothic"/>
        <family val="2"/>
      </rPr>
      <t>Numero de colaboradores de la organización capacitados en seguridad vial</t>
    </r>
  </si>
  <si>
    <r>
      <rPr>
        <b/>
        <sz val="10"/>
        <color theme="1"/>
        <rFont val="Century Gothic"/>
        <family val="2"/>
      </rPr>
      <t>CT(t):</t>
    </r>
    <r>
      <rPr>
        <sz val="10"/>
        <color theme="1"/>
        <rFont val="Century Gothic"/>
        <family val="2"/>
      </rPr>
      <t xml:space="preserve"> Numero total colaboradores de la organización.</t>
    </r>
  </si>
  <si>
    <r>
      <rPr>
        <b/>
        <sz val="10"/>
        <color theme="1"/>
        <rFont val="Century Gothic"/>
        <family val="2"/>
      </rPr>
      <t>#NCI:</t>
    </r>
    <r>
      <rPr>
        <sz val="10"/>
        <color theme="1"/>
        <rFont val="Century Gothic"/>
        <family val="2"/>
      </rPr>
      <t xml:space="preserve"> Numero de no conformidades identificadas y analizadas.</t>
    </r>
  </si>
  <si>
    <r>
      <rPr>
        <b/>
        <sz val="10"/>
        <color theme="1"/>
        <rFont val="Century Gothic"/>
        <family val="2"/>
      </rPr>
      <t xml:space="preserve">#NCG: </t>
    </r>
    <r>
      <rPr>
        <sz val="10"/>
        <color theme="1"/>
        <rFont val="Century Gothic"/>
        <family val="2"/>
      </rPr>
      <t xml:space="preserve">No conformidades gestionadas y
cerradas. </t>
    </r>
  </si>
  <si>
    <t>Coordinador SIG</t>
  </si>
  <si>
    <t>MEDICION DEL INDICADOR 2024</t>
  </si>
  <si>
    <t>OBJETIVO DEL INDICADOR</t>
  </si>
  <si>
    <t>El objetivo de este indicador es verificar el cumplimiento del plan anual del PESV</t>
  </si>
  <si>
    <t xml:space="preserve">Verificar el cumplimiento de inspecciones preoperacionales realizadas diariamente </t>
  </si>
  <si>
    <t>El objetivo de este indicador es que los riesgos con calificación alta que se identificaron al inicio del año disminuyan 
o sean recategorizados a medio o bajo.</t>
  </si>
  <si>
    <t>el objetivo con este indicador es no superar la meta  que impuso la organización, entre menos Siniestros mayor va a ser 
el índice de cumplimiento</t>
  </si>
  <si>
    <t>el objetivo con este indicador es identificar de manera efectiva los riesgos de seguridad vial, el ideal no es superar 
por mucho la meta ya que esto indicaría falta de planeación en la identificación de los riesgos de la organizacional menos que en el transcurso del año hayan surgido nuevas actividades dentro de la organización de las cuales se
identificaron nuevos riesgos</t>
  </si>
  <si>
    <t>el objetivo de este indicador es medir el cumplimiento de las metas propuestas por la organización.</t>
  </si>
  <si>
    <t>el objetivo de este indicadores identificar los excesos de la jornada laboral en conductores los cuales no deberían 
presentarse en la organización</t>
  </si>
  <si>
    <t>Verificar el cumplimiento del plan de mantenimiento preventivo</t>
  </si>
  <si>
    <t>Verificar el cumplimiento del plan de formación de las actividades de seguridad vial</t>
  </si>
  <si>
    <t>Verificar cuantos trabajadores de la organización están capacitados en seguridad vial</t>
  </si>
  <si>
    <t>Verificar la gestión de las no conformidades cerradas en cuanto seguridad vial</t>
  </si>
  <si>
    <t>NUMERAL DEL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</si>
</sst>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0.0"/>
    <numFmt numFmtId="165" formatCode="_-&quot;$&quot;\ * #,##0_-;\-&quot;$&quot;\ * #,##0_-;_-&quot;$&quot;\ *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1"/>
      <name val="Arial"/>
      <family val="2"/>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sz val="12"/>
      <color theme="0"/>
      <name val="Calibri"/>
      <family val="2"/>
      <scheme val="minor"/>
    </font>
    <font>
      <b/>
      <sz val="10"/>
      <color theme="0"/>
      <name val="Calibri"/>
      <family val="2"/>
      <scheme val="minor"/>
    </font>
    <font>
      <b/>
      <sz val="11"/>
      <name val="Calibri"/>
      <family val="2"/>
      <scheme val="minor"/>
    </font>
    <font>
      <b/>
      <sz val="12"/>
      <color rgb="FFFF0000"/>
      <name val="Calibri"/>
      <family val="2"/>
      <scheme val="minor"/>
    </font>
    <font>
      <b/>
      <sz val="10"/>
      <color rgb="FFFF0000"/>
      <name val="Arial"/>
      <family val="2"/>
    </font>
    <font>
      <b/>
      <sz val="12"/>
      <color theme="0" tint="-0.499984740745262"/>
      <name val="Calibri"/>
      <family val="2"/>
      <scheme val="minor"/>
    </font>
    <font>
      <b/>
      <sz val="12"/>
      <name val="Century Gothic"/>
      <family val="2"/>
    </font>
    <font>
      <b/>
      <sz val="10"/>
      <color rgb="FFFF0000"/>
      <name val="Century Gothic"/>
      <family val="2"/>
    </font>
    <font>
      <b/>
      <sz val="11"/>
      <name val="Century Gothic"/>
      <family val="2"/>
    </font>
    <font>
      <sz val="11"/>
      <color theme="1"/>
      <name val="Century Gothic"/>
      <family val="2"/>
    </font>
    <font>
      <b/>
      <sz val="11"/>
      <color theme="0"/>
      <name val="Century Gothic"/>
      <family val="2"/>
    </font>
    <font>
      <b/>
      <sz val="10"/>
      <color theme="0"/>
      <name val="Century Gothic"/>
      <family val="2"/>
    </font>
    <font>
      <b/>
      <sz val="12"/>
      <color theme="0"/>
      <name val="Century Gothic"/>
      <family val="2"/>
    </font>
    <font>
      <b/>
      <sz val="11"/>
      <color theme="1"/>
      <name val="Century Gothic"/>
      <family val="2"/>
    </font>
    <font>
      <sz val="10"/>
      <color theme="1"/>
      <name val="Century Gothic"/>
      <family val="2"/>
    </font>
    <font>
      <b/>
      <sz val="10"/>
      <color theme="1"/>
      <name val="Century Gothic"/>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8"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bottom/>
      <diagonal/>
    </border>
    <border>
      <left style="thick">
        <color indexed="64"/>
      </left>
      <right style="thin">
        <color theme="0" tint="-0.499984740745262"/>
      </right>
      <top style="thick">
        <color indexed="64"/>
      </top>
      <bottom/>
      <diagonal/>
    </border>
    <border>
      <left style="thick">
        <color indexed="64"/>
      </left>
      <right style="thin">
        <color theme="0" tint="-0.499984740745262"/>
      </right>
      <top/>
      <bottom/>
      <diagonal/>
    </border>
    <border>
      <left style="thick">
        <color indexed="64"/>
      </left>
      <right style="thin">
        <color theme="0" tint="-0.499984740745262"/>
      </right>
      <top/>
      <bottom style="thick">
        <color indexed="64"/>
      </bottom>
      <diagonal/>
    </border>
    <border>
      <left style="thin">
        <color theme="0" tint="-0.499984740745262"/>
      </left>
      <right style="thin">
        <color theme="0" tint="-0.499984740745262"/>
      </right>
      <top style="thick">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ck">
        <color indexed="64"/>
      </bottom>
      <diagonal/>
    </border>
    <border>
      <left style="thin">
        <color theme="0" tint="-0.499984740745262"/>
      </left>
      <right style="thin">
        <color indexed="64"/>
      </right>
      <top style="thick">
        <color indexed="64"/>
      </top>
      <bottom/>
      <diagonal/>
    </border>
    <border>
      <left style="thin">
        <color theme="0" tint="-0.499984740745262"/>
      </left>
      <right style="thin">
        <color indexed="64"/>
      </right>
      <top/>
      <bottom/>
      <diagonal/>
    </border>
    <border>
      <left style="thin">
        <color theme="0" tint="-0.499984740745262"/>
      </left>
      <right/>
      <top style="thick">
        <color indexed="64"/>
      </top>
      <bottom/>
      <diagonal/>
    </border>
    <border>
      <left style="thin">
        <color theme="0" tint="-0.499984740745262"/>
      </left>
      <right/>
      <top/>
      <bottom/>
      <diagonal/>
    </border>
    <border>
      <left style="thin">
        <color theme="0" tint="-0.499984740745262"/>
      </left>
      <right/>
      <top/>
      <bottom style="thick">
        <color indexed="64"/>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ck">
        <color indexed="64"/>
      </bottom>
      <diagonal/>
    </border>
    <border>
      <left style="thin">
        <color theme="0" tint="-0.499984740745262"/>
      </left>
      <right style="thin">
        <color theme="0" tint="-0.499984740745262"/>
      </right>
      <top style="thin">
        <color theme="0" tint="-0.499984740745262"/>
      </top>
      <bottom style="thick">
        <color indexed="64"/>
      </bottom>
      <diagonal/>
    </border>
    <border>
      <left style="thin">
        <color theme="0" tint="-0.499984740745262"/>
      </left>
      <right style="thin">
        <color theme="0" tint="-0.499984740745262"/>
      </right>
      <top style="thick">
        <color indexed="64"/>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ck">
        <color indexed="64"/>
      </top>
      <bottom/>
      <diagonal/>
    </border>
    <border>
      <left/>
      <right style="thin">
        <color theme="0" tint="-0.499984740745262"/>
      </right>
      <top/>
      <bottom/>
      <diagonal/>
    </border>
    <border>
      <left/>
      <right style="thin">
        <color theme="0" tint="-0.499984740745262"/>
      </right>
      <top/>
      <bottom style="thick">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top style="thin">
        <color theme="0" tint="-0.499984740745262"/>
      </top>
      <bottom/>
      <diagonal/>
    </border>
    <border>
      <left style="thin">
        <color indexed="64"/>
      </left>
      <right style="thin">
        <color theme="0" tint="-0.499984740745262"/>
      </right>
      <top style="thick">
        <color indexed="64"/>
      </top>
      <bottom/>
      <diagonal/>
    </border>
    <border>
      <left style="thin">
        <color indexed="64"/>
      </left>
      <right style="thin">
        <color theme="0" tint="-0.499984740745262"/>
      </right>
      <top/>
      <bottom/>
      <diagonal/>
    </border>
    <border>
      <left style="thick">
        <color theme="0" tint="-0.499984740745262"/>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cellStyleXfs>
  <cellXfs count="225">
    <xf numFmtId="0" fontId="0" fillId="0" borderId="0" xfId="0"/>
    <xf numFmtId="1" fontId="0" fillId="0" borderId="7" xfId="0" applyNumberFormat="1" applyBorder="1" applyAlignment="1">
      <alignment horizontal="center" vertical="center"/>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3" fillId="0" borderId="7" xfId="0" applyFont="1" applyBorder="1" applyAlignment="1">
      <alignment horizontal="center" vertical="center"/>
    </xf>
    <xf numFmtId="1" fontId="0" fillId="0" borderId="36" xfId="0" applyNumberFormat="1" applyBorder="1" applyAlignment="1">
      <alignment horizontal="center" vertical="center"/>
    </xf>
    <xf numFmtId="0" fontId="3" fillId="0" borderId="38" xfId="0" applyFont="1" applyBorder="1" applyAlignment="1">
      <alignment horizontal="center" vertical="center"/>
    </xf>
    <xf numFmtId="1" fontId="0" fillId="0" borderId="39" xfId="0" applyNumberFormat="1" applyBorder="1" applyAlignment="1">
      <alignment horizontal="center" vertical="center"/>
    </xf>
    <xf numFmtId="1" fontId="0" fillId="0" borderId="28" xfId="0" applyNumberFormat="1" applyBorder="1" applyAlignment="1">
      <alignment horizontal="center" vertical="center"/>
    </xf>
    <xf numFmtId="1" fontId="0" fillId="0" borderId="40" xfId="0" applyNumberFormat="1" applyBorder="1" applyAlignment="1">
      <alignment horizontal="center" vertical="center"/>
    </xf>
    <xf numFmtId="1" fontId="0" fillId="0" borderId="35" xfId="0" applyNumberFormat="1" applyBorder="1" applyAlignment="1">
      <alignment horizontal="center" vertical="center"/>
    </xf>
    <xf numFmtId="1" fontId="0" fillId="0" borderId="41" xfId="0" applyNumberFormat="1" applyBorder="1" applyAlignment="1">
      <alignment horizontal="center" vertical="center"/>
    </xf>
    <xf numFmtId="0" fontId="8" fillId="0" borderId="37" xfId="0" applyFont="1" applyBorder="1" applyAlignment="1">
      <alignment vertical="center" wrapText="1"/>
    </xf>
    <xf numFmtId="0" fontId="8" fillId="0" borderId="45" xfId="0" applyFont="1" applyBorder="1" applyAlignment="1">
      <alignment vertical="center" wrapText="1"/>
    </xf>
    <xf numFmtId="0" fontId="8" fillId="0" borderId="36" xfId="0" applyFont="1" applyBorder="1" applyAlignment="1">
      <alignment vertical="center" wrapText="1"/>
    </xf>
    <xf numFmtId="0" fontId="8" fillId="0" borderId="26" xfId="0" applyFont="1" applyBorder="1" applyAlignment="1">
      <alignment vertical="center"/>
    </xf>
    <xf numFmtId="0" fontId="8" fillId="0" borderId="27" xfId="0" applyFont="1" applyBorder="1" applyAlignment="1">
      <alignment vertical="center"/>
    </xf>
    <xf numFmtId="0" fontId="8" fillId="0" borderId="39" xfId="0" applyFont="1" applyBorder="1" applyAlignment="1">
      <alignment vertical="center" wrapText="1"/>
    </xf>
    <xf numFmtId="0" fontId="8" fillId="0" borderId="41" xfId="0" applyFont="1" applyBorder="1" applyAlignment="1">
      <alignment vertical="center" wrapText="1"/>
    </xf>
    <xf numFmtId="1" fontId="0" fillId="0" borderId="38" xfId="0" applyNumberFormat="1" applyBorder="1" applyAlignment="1">
      <alignment horizontal="center" vertical="center"/>
    </xf>
    <xf numFmtId="0" fontId="13" fillId="0" borderId="0" xfId="0" applyFont="1" applyAlignment="1">
      <alignment horizontal="center" vertical="center"/>
    </xf>
    <xf numFmtId="0" fontId="8" fillId="0" borderId="0" xfId="0" applyFont="1" applyAlignment="1">
      <alignment vertical="center"/>
    </xf>
    <xf numFmtId="0" fontId="8" fillId="0" borderId="14" xfId="0" applyFont="1" applyBorder="1" applyAlignment="1">
      <alignment vertical="center"/>
    </xf>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23" fillId="6" borderId="1" xfId="0" applyFont="1" applyFill="1" applyBorder="1" applyAlignment="1">
      <alignment horizontal="center" vertical="center"/>
    </xf>
    <xf numFmtId="0" fontId="24" fillId="0" borderId="1" xfId="0" applyFont="1" applyBorder="1" applyAlignment="1">
      <alignment horizontal="center" vertical="center" wrapText="1"/>
    </xf>
    <xf numFmtId="0" fontId="23" fillId="0" borderId="1" xfId="0" applyFont="1" applyBorder="1" applyAlignment="1">
      <alignment horizontal="center" vertical="center"/>
    </xf>
    <xf numFmtId="1" fontId="19" fillId="0" borderId="1" xfId="0" applyNumberFormat="1" applyFont="1" applyBorder="1" applyAlignment="1">
      <alignment horizontal="center" vertical="center"/>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3" fillId="0" borderId="1" xfId="0" applyFont="1" applyBorder="1" applyAlignment="1">
      <alignment horizontal="center" vertical="center" wrapText="1"/>
    </xf>
    <xf numFmtId="0" fontId="18" fillId="3" borderId="1" xfId="3" applyFont="1" applyFill="1" applyBorder="1" applyAlignment="1">
      <alignment horizontal="center" vertical="center" wrapText="1"/>
    </xf>
    <xf numFmtId="0" fontId="19" fillId="0" borderId="1" xfId="0" applyFont="1" applyBorder="1" applyAlignment="1">
      <alignment horizontal="center" vertical="center"/>
    </xf>
    <xf numFmtId="0" fontId="16" fillId="0" borderId="1" xfId="0" applyFont="1" applyBorder="1" applyAlignment="1">
      <alignment horizontal="center" vertical="center"/>
    </xf>
    <xf numFmtId="0" fontId="17" fillId="2" borderId="2"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4" xfId="3" applyFont="1" applyFill="1" applyBorder="1" applyAlignment="1">
      <alignment horizontal="center" vertical="center"/>
    </xf>
    <xf numFmtId="0" fontId="20" fillId="5" borderId="1" xfId="0" applyFont="1" applyFill="1" applyBorder="1" applyAlignment="1">
      <alignment horizontal="center" vertical="center" wrapText="1"/>
    </xf>
    <xf numFmtId="0" fontId="17" fillId="2" borderId="63" xfId="3" applyFont="1" applyFill="1" applyBorder="1" applyAlignment="1">
      <alignment horizontal="center" vertical="center"/>
    </xf>
    <xf numFmtId="0" fontId="17" fillId="2" borderId="59" xfId="3" applyFont="1" applyFill="1" applyBorder="1" applyAlignment="1">
      <alignment horizontal="center" vertical="center"/>
    </xf>
    <xf numFmtId="0" fontId="17" fillId="2" borderId="64" xfId="3" applyFont="1" applyFill="1" applyBorder="1" applyAlignment="1">
      <alignment horizontal="center" vertical="center"/>
    </xf>
    <xf numFmtId="0" fontId="17" fillId="2" borderId="65" xfId="3" applyFont="1" applyFill="1" applyBorder="1" applyAlignment="1">
      <alignment horizontal="center" vertical="center"/>
    </xf>
    <xf numFmtId="0" fontId="17" fillId="2" borderId="0" xfId="3" applyFont="1" applyFill="1" applyBorder="1" applyAlignment="1">
      <alignment horizontal="center" vertical="center"/>
    </xf>
    <xf numFmtId="0" fontId="17" fillId="2" borderId="66" xfId="3" applyFont="1" applyFill="1" applyBorder="1" applyAlignment="1">
      <alignment horizontal="center" vertical="center"/>
    </xf>
    <xf numFmtId="0" fontId="17" fillId="2" borderId="67" xfId="3" applyFont="1" applyFill="1" applyBorder="1" applyAlignment="1">
      <alignment horizontal="center" vertical="center"/>
    </xf>
    <xf numFmtId="0" fontId="17" fillId="2" borderId="68" xfId="3" applyFont="1" applyFill="1" applyBorder="1" applyAlignment="1">
      <alignment horizontal="center" vertical="center"/>
    </xf>
    <xf numFmtId="0" fontId="17" fillId="2" borderId="69" xfId="3" applyFont="1" applyFill="1" applyBorder="1" applyAlignment="1">
      <alignment horizontal="center" vertical="center"/>
    </xf>
    <xf numFmtId="0" fontId="21" fillId="5" borderId="1" xfId="0" applyFont="1" applyFill="1" applyBorder="1" applyAlignment="1">
      <alignment horizontal="center" vertical="center" wrapText="1"/>
    </xf>
    <xf numFmtId="0" fontId="23" fillId="6" borderId="1" xfId="0" applyFont="1" applyFill="1" applyBorder="1" applyAlignment="1">
      <alignment horizontal="center" vertical="center"/>
    </xf>
    <xf numFmtId="0" fontId="22" fillId="4" borderId="1" xfId="0" applyFont="1" applyFill="1" applyBorder="1" applyAlignment="1">
      <alignment horizontal="center" vertical="center"/>
    </xf>
    <xf numFmtId="0" fontId="18" fillId="7" borderId="1" xfId="0" applyFont="1" applyFill="1" applyBorder="1" applyAlignment="1">
      <alignment horizontal="center" vertical="center"/>
    </xf>
    <xf numFmtId="164" fontId="19" fillId="0" borderId="1" xfId="0" applyNumberFormat="1" applyFont="1" applyBorder="1" applyAlignment="1">
      <alignment horizontal="center" vertical="center"/>
    </xf>
    <xf numFmtId="1" fontId="19" fillId="0" borderId="1" xfId="2" applyNumberFormat="1"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3" fillId="0" borderId="1" xfId="0" applyFont="1" applyBorder="1" applyAlignment="1">
      <alignment horizontal="center" vertical="center"/>
    </xf>
    <xf numFmtId="1" fontId="19" fillId="0" borderId="1" xfId="0" applyNumberFormat="1" applyFont="1" applyBorder="1" applyAlignment="1">
      <alignment horizontal="center" vertical="center"/>
    </xf>
    <xf numFmtId="9" fontId="19" fillId="0" borderId="1" xfId="0" applyNumberFormat="1" applyFont="1" applyBorder="1" applyAlignment="1">
      <alignment horizontal="center" vertical="center"/>
    </xf>
    <xf numFmtId="164" fontId="19" fillId="0" borderId="1" xfId="2" applyNumberFormat="1" applyFont="1" applyBorder="1" applyAlignment="1">
      <alignment horizontal="center" vertical="center"/>
    </xf>
    <xf numFmtId="9" fontId="19" fillId="0" borderId="1" xfId="2" applyFont="1" applyBorder="1" applyAlignment="1">
      <alignment horizontal="center" vertical="center"/>
    </xf>
    <xf numFmtId="49" fontId="19" fillId="0" borderId="1" xfId="0" applyNumberFormat="1" applyFont="1" applyBorder="1" applyAlignment="1">
      <alignment horizontal="center" vertical="center"/>
    </xf>
    <xf numFmtId="0" fontId="14" fillId="2" borderId="2" xfId="3" applyFont="1" applyFill="1" applyBorder="1" applyAlignment="1">
      <alignment horizontal="center" vertical="center"/>
    </xf>
    <xf numFmtId="0" fontId="14" fillId="2" borderId="3" xfId="3" applyFont="1" applyFill="1" applyBorder="1" applyAlignment="1">
      <alignment horizontal="center" vertical="center"/>
    </xf>
    <xf numFmtId="0" fontId="14" fillId="2" borderId="4" xfId="3" applyFont="1" applyFill="1" applyBorder="1" applyAlignment="1">
      <alignment horizontal="center"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0" fontId="13" fillId="0" borderId="1" xfId="0" applyFont="1" applyBorder="1" applyAlignment="1">
      <alignment horizontal="center" vertical="center"/>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21" xfId="0" applyFont="1" applyFill="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1" fontId="0" fillId="0" borderId="31" xfId="0" applyNumberFormat="1" applyBorder="1" applyAlignment="1">
      <alignment horizontal="center" vertical="center"/>
    </xf>
    <xf numFmtId="1" fontId="0" fillId="0" borderId="38" xfId="0" applyNumberFormat="1" applyBorder="1" applyAlignment="1">
      <alignment horizontal="center" vertical="center"/>
    </xf>
    <xf numFmtId="1" fontId="0" fillId="0" borderId="45" xfId="0" applyNumberFormat="1" applyBorder="1" applyAlignment="1">
      <alignment horizontal="center" vertical="center"/>
    </xf>
    <xf numFmtId="1" fontId="0" fillId="0" borderId="39"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42" xfId="0" applyNumberFormat="1" applyBorder="1" applyAlignment="1">
      <alignment horizontal="center" vertical="center"/>
    </xf>
    <xf numFmtId="164" fontId="0" fillId="0" borderId="0" xfId="0" applyNumberFormat="1" applyAlignment="1">
      <alignment horizontal="center" vertical="center"/>
    </xf>
    <xf numFmtId="164" fontId="0" fillId="0" borderId="43"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7" xfId="0" applyNumberFormat="1" applyBorder="1" applyAlignment="1">
      <alignment horizontal="center" vertical="center"/>
    </xf>
    <xf numFmtId="164" fontId="0" fillId="0" borderId="44" xfId="0" applyNumberFormat="1" applyBorder="1" applyAlignment="1">
      <alignment horizontal="center" vertical="center"/>
    </xf>
    <xf numFmtId="164" fontId="0" fillId="0" borderId="31" xfId="0" applyNumberForma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1" fontId="0" fillId="0" borderId="26" xfId="2" applyNumberFormat="1" applyFont="1" applyBorder="1" applyAlignment="1">
      <alignment horizontal="center" vertical="center"/>
    </xf>
    <xf numFmtId="1" fontId="0" fillId="0" borderId="27" xfId="2" applyNumberFormat="1" applyFont="1" applyBorder="1" applyAlignment="1">
      <alignment horizontal="center" vertical="center"/>
    </xf>
    <xf numFmtId="1" fontId="0" fillId="0" borderId="28" xfId="2" applyNumberFormat="1"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3" fillId="0" borderId="26"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center" wrapText="1"/>
    </xf>
    <xf numFmtId="0" fontId="8" fillId="0" borderId="28" xfId="0" applyFont="1" applyBorder="1" applyAlignment="1">
      <alignment horizontal="left" vertical="center" wrapText="1"/>
    </xf>
    <xf numFmtId="0" fontId="9" fillId="0" borderId="28" xfId="0" applyFont="1" applyBorder="1" applyAlignment="1">
      <alignment horizontal="center" vertical="center" wrapText="1"/>
    </xf>
    <xf numFmtId="0" fontId="9" fillId="0" borderId="28" xfId="0" applyFont="1" applyBorder="1" applyAlignment="1">
      <alignment horizontal="left" vertical="center" wrapText="1"/>
    </xf>
    <xf numFmtId="0" fontId="8" fillId="0" borderId="39" xfId="0" applyFont="1" applyBorder="1" applyAlignment="1">
      <alignment horizontal="lef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165" fontId="0" fillId="0" borderId="26" xfId="1" applyNumberFormat="1" applyFont="1" applyBorder="1" applyAlignment="1">
      <alignment horizontal="center" vertical="center"/>
    </xf>
    <xf numFmtId="165" fontId="0" fillId="0" borderId="27" xfId="1" applyNumberFormat="1" applyFont="1" applyBorder="1" applyAlignment="1">
      <alignment horizontal="center" vertical="center"/>
    </xf>
    <xf numFmtId="165" fontId="0" fillId="0" borderId="31" xfId="1" applyNumberFormat="1" applyFont="1" applyBorder="1" applyAlignment="1">
      <alignment horizontal="center" vertical="center"/>
    </xf>
    <xf numFmtId="165" fontId="0" fillId="0" borderId="14" xfId="1" applyNumberFormat="1" applyFont="1" applyBorder="1" applyAlignment="1">
      <alignment horizontal="center" vertical="center"/>
    </xf>
    <xf numFmtId="165" fontId="0" fillId="0" borderId="42" xfId="1" applyNumberFormat="1" applyFont="1" applyBorder="1" applyAlignment="1">
      <alignment horizontal="center" vertical="center"/>
    </xf>
    <xf numFmtId="165" fontId="0" fillId="0" borderId="32" xfId="1" applyNumberFormat="1" applyFont="1" applyBorder="1" applyAlignment="1">
      <alignment horizontal="center" vertical="center"/>
    </xf>
    <xf numFmtId="165" fontId="0" fillId="0" borderId="0" xfId="1" applyNumberFormat="1" applyFont="1" applyBorder="1" applyAlignment="1">
      <alignment horizontal="center" vertical="center"/>
    </xf>
    <xf numFmtId="165" fontId="0" fillId="0" borderId="43" xfId="1" applyNumberFormat="1" applyFont="1" applyBorder="1" applyAlignment="1">
      <alignment horizontal="center" vertical="center"/>
    </xf>
    <xf numFmtId="0" fontId="8" fillId="0" borderId="49" xfId="0" applyFont="1" applyBorder="1" applyAlignment="1">
      <alignment horizontal="center"/>
    </xf>
    <xf numFmtId="0" fontId="8" fillId="0" borderId="50" xfId="0" applyFont="1" applyBorder="1" applyAlignment="1">
      <alignment horizontal="center"/>
    </xf>
    <xf numFmtId="0" fontId="3" fillId="0" borderId="27" xfId="0" applyFont="1"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 fontId="0" fillId="0" borderId="42" xfId="0" applyNumberFormat="1" applyBorder="1" applyAlignment="1">
      <alignment horizontal="center" vertical="center"/>
    </xf>
    <xf numFmtId="1" fontId="0" fillId="0" borderId="32" xfId="0" applyNumberFormat="1" applyBorder="1" applyAlignment="1">
      <alignment horizontal="center" vertical="center"/>
    </xf>
    <xf numFmtId="1" fontId="0" fillId="0" borderId="43" xfId="0" applyNumberFormat="1" applyBorder="1" applyAlignment="1">
      <alignment horizontal="center" vertical="center"/>
    </xf>
    <xf numFmtId="1" fontId="0" fillId="0" borderId="33" xfId="0" applyNumberFormat="1" applyBorder="1" applyAlignment="1">
      <alignment horizontal="center" vertical="center"/>
    </xf>
    <xf numFmtId="1" fontId="0" fillId="0" borderId="44" xfId="0" applyNumberFormat="1" applyBorder="1" applyAlignment="1">
      <alignment horizontal="center" vertical="center"/>
    </xf>
    <xf numFmtId="9" fontId="0" fillId="0" borderId="26" xfId="0" applyNumberFormat="1" applyBorder="1" applyAlignment="1">
      <alignment horizontal="center" vertical="center"/>
    </xf>
    <xf numFmtId="9" fontId="0" fillId="0" borderId="27" xfId="0" applyNumberFormat="1" applyBorder="1" applyAlignment="1">
      <alignment horizontal="center" vertical="center"/>
    </xf>
    <xf numFmtId="9" fontId="0" fillId="0" borderId="28" xfId="0" applyNumberFormat="1" applyBorder="1" applyAlignment="1">
      <alignment horizontal="center" vertic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8" fillId="0" borderId="45" xfId="0" applyFont="1" applyBorder="1" applyAlignment="1">
      <alignment horizontal="left" vertical="center" wrapText="1"/>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1" fontId="0" fillId="0" borderId="14" xfId="0" applyNumberFormat="1" applyBorder="1" applyAlignment="1">
      <alignment horizontal="center" vertical="center"/>
    </xf>
    <xf numFmtId="1" fontId="0" fillId="0" borderId="0" xfId="0" applyNumberFormat="1" applyAlignment="1">
      <alignment horizontal="center" vertical="center"/>
    </xf>
    <xf numFmtId="1" fontId="0" fillId="0" borderId="7" xfId="0" applyNumberFormat="1" applyBorder="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xf>
    <xf numFmtId="164" fontId="0" fillId="0" borderId="26" xfId="2" applyNumberFormat="1" applyFont="1" applyBorder="1" applyAlignment="1">
      <alignment horizontal="center" vertical="center"/>
    </xf>
    <xf numFmtId="164" fontId="0" fillId="0" borderId="27" xfId="2" applyNumberFormat="1" applyFont="1" applyBorder="1" applyAlignment="1">
      <alignment horizontal="center" vertical="center"/>
    </xf>
    <xf numFmtId="164" fontId="0" fillId="0" borderId="28" xfId="2" applyNumberFormat="1" applyFont="1" applyBorder="1" applyAlignment="1">
      <alignment horizontal="center" vertical="center"/>
    </xf>
    <xf numFmtId="9" fontId="0" fillId="0" borderId="31" xfId="2" applyFont="1" applyBorder="1" applyAlignment="1">
      <alignment horizontal="center" vertical="center"/>
    </xf>
    <xf numFmtId="9" fontId="0" fillId="0" borderId="42" xfId="2" applyFont="1" applyBorder="1" applyAlignment="1">
      <alignment horizontal="center" vertical="center"/>
    </xf>
    <xf numFmtId="9" fontId="0" fillId="0" borderId="32" xfId="2" applyFont="1" applyBorder="1" applyAlignment="1">
      <alignment horizontal="center" vertical="center"/>
    </xf>
    <xf numFmtId="9" fontId="0" fillId="0" borderId="43" xfId="2" applyFont="1" applyBorder="1" applyAlignment="1">
      <alignment horizontal="center" vertical="center"/>
    </xf>
    <xf numFmtId="9" fontId="0" fillId="0" borderId="33" xfId="2" applyFont="1" applyBorder="1" applyAlignment="1">
      <alignment horizontal="center" vertical="center"/>
    </xf>
    <xf numFmtId="9" fontId="0" fillId="0" borderId="44" xfId="2" applyFon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1" fontId="0" fillId="0" borderId="26" xfId="0" applyNumberFormat="1" applyBorder="1" applyAlignment="1">
      <alignment horizontal="center" vertical="center"/>
    </xf>
    <xf numFmtId="1" fontId="0" fillId="0" borderId="27" xfId="0" applyNumberFormat="1" applyBorder="1" applyAlignment="1">
      <alignment horizontal="center" vertical="center"/>
    </xf>
    <xf numFmtId="1" fontId="0" fillId="0" borderId="28" xfId="0" applyNumberFormat="1" applyBorder="1" applyAlignment="1">
      <alignment horizontal="center" vertical="center"/>
    </xf>
    <xf numFmtId="1" fontId="0" fillId="0" borderId="31" xfId="2" applyNumberFormat="1" applyFont="1" applyBorder="1" applyAlignment="1">
      <alignment horizontal="center" vertical="center"/>
    </xf>
    <xf numFmtId="1" fontId="0" fillId="0" borderId="42" xfId="2" applyNumberFormat="1" applyFont="1" applyBorder="1" applyAlignment="1">
      <alignment horizontal="center" vertical="center"/>
    </xf>
    <xf numFmtId="1" fontId="0" fillId="0" borderId="32" xfId="2" applyNumberFormat="1" applyFont="1" applyBorder="1" applyAlignment="1">
      <alignment horizontal="center" vertical="center"/>
    </xf>
    <xf numFmtId="1" fontId="0" fillId="0" borderId="43" xfId="2" applyNumberFormat="1" applyFont="1" applyBorder="1" applyAlignment="1">
      <alignment horizontal="center" vertical="center"/>
    </xf>
    <xf numFmtId="1" fontId="0" fillId="0" borderId="33" xfId="2" applyNumberFormat="1" applyFont="1" applyBorder="1" applyAlignment="1">
      <alignment horizontal="center" vertical="center"/>
    </xf>
    <xf numFmtId="1" fontId="0" fillId="0" borderId="44" xfId="2" applyNumberFormat="1" applyFont="1"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7"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15" fillId="0" borderId="52" xfId="0" applyFont="1" applyBorder="1" applyAlignment="1">
      <alignment horizontal="center" vertical="center"/>
    </xf>
    <xf numFmtId="0" fontId="15" fillId="0" borderId="54" xfId="0" applyFont="1" applyBorder="1" applyAlignment="1">
      <alignment horizontal="center" vertical="center"/>
    </xf>
    <xf numFmtId="0" fontId="15" fillId="0" borderId="56" xfId="0" applyFont="1" applyBorder="1" applyAlignment="1">
      <alignment horizontal="center" vertical="center"/>
    </xf>
    <xf numFmtId="0" fontId="15" fillId="0" borderId="58" xfId="0" applyFont="1" applyBorder="1" applyAlignment="1">
      <alignment horizontal="center" vertical="center"/>
    </xf>
  </cellXfs>
  <cellStyles count="5">
    <cellStyle name="Moneda" xfId="1" builtinId="4"/>
    <cellStyle name="Normal" xfId="0" builtinId="0"/>
    <cellStyle name="Normal 102 2" xfId="4"/>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CUMPLIMIENTO</a:t>
            </a:r>
            <a:r>
              <a:rPr lang="es-CO" baseline="0"/>
              <a:t> TRIMESTRAL</a:t>
            </a: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extLst xmlns:c15="http://schemas.microsoft.com/office/drawing/2012/chart"/>
            </c:strRef>
          </c:cat>
          <c:val>
            <c:numRef>
              <c:f>'INDICADORES '!#REF!</c:f>
              <c:numCache>
                <c:formatCode>General</c:formatCode>
                <c:ptCount val="12"/>
              </c:numCache>
              <c:extLst xmlns:c15="http://schemas.microsoft.com/office/drawing/2012/chart"/>
            </c:numRef>
          </c:val>
          <c:extLst xmlns:c15="http://schemas.microsoft.com/office/drawing/2012/chart">
            <c:ext xmlns:c16="http://schemas.microsoft.com/office/drawing/2014/chart" uri="{C3380CC4-5D6E-409C-BE32-E72D297353CC}">
              <c16:uniqueId val="{00000001-46C4-4D10-86B8-3D140C9B4AC3}"/>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strRef>
          </c:cat>
          <c:val>
            <c:numRef>
              <c:f>'INDICADORES '!$V$8:$AG$8</c:f>
              <c:numCache>
                <c:formatCode>0.0</c:formatCode>
                <c:ptCount val="12"/>
                <c:pt idx="0">
                  <c:v>0</c:v>
                </c:pt>
                <c:pt idx="3">
                  <c:v>0</c:v>
                </c:pt>
                <c:pt idx="6">
                  <c:v>0</c:v>
                </c:pt>
                <c:pt idx="9">
                  <c:v>0</c:v>
                </c:pt>
              </c:numCache>
            </c:numRef>
          </c:val>
          <c:extLst>
            <c:ext xmlns:c16="http://schemas.microsoft.com/office/drawing/2014/chart" uri="{C3380CC4-5D6E-409C-BE32-E72D297353CC}">
              <c16:uniqueId val="{00000000-46C4-4D10-86B8-3D140C9B4AC3}"/>
            </c:ext>
          </c:extLst>
        </c:ser>
        <c:dLbls>
          <c:dLblPos val="inEnd"/>
          <c:showLegendKey val="0"/>
          <c:showVal val="1"/>
          <c:showCatName val="0"/>
          <c:showSerName val="0"/>
          <c:showPercent val="0"/>
          <c:showBubbleSize val="0"/>
        </c:dLbls>
        <c:gapWidth val="100"/>
        <c:overlap val="-24"/>
        <c:axId val="1765565311"/>
        <c:axId val="1765564351"/>
        <c:extLst>
          <c:ext xmlns:c15="http://schemas.microsoft.com/office/drawing/2012/chart" uri="{02D57815-91ED-43cb-92C2-25804820EDAC}">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cat>
                  <c:strRef>
                    <c:extLst>
                      <c:ex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c:ext uri="{02D57815-91ED-43cb-92C2-25804820EDAC}">
                        <c15:formulaRef>
                          <c15:sqref>'INDICADORES '!$V$9:$AG$9</c15:sqref>
                        </c15:formulaRef>
                      </c:ext>
                    </c:extLst>
                    <c:numCache>
                      <c:formatCode>0.0</c:formatCode>
                      <c:ptCount val="12"/>
                    </c:numCache>
                  </c:numRef>
                </c:val>
                <c:extLst>
                  <c:ext xmlns:c16="http://schemas.microsoft.com/office/drawing/2014/chart" uri="{C3380CC4-5D6E-409C-BE32-E72D297353CC}">
                    <c16:uniqueId val="{00000002-46C4-4D10-86B8-3D140C9B4AC3}"/>
                  </c:ext>
                </c:extLst>
              </c15:ser>
            </c15:filteredBarSeries>
            <c15:filteredBarSeries>
              <c15: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'!$V$10:$AG$10</c15:sqref>
                        </c15:formulaRef>
                      </c:ext>
                    </c:extLst>
                    <c:numCache>
                      <c:formatCode>0.0</c:formatCode>
                      <c:ptCount val="12"/>
                    </c:numCache>
                  </c:numRef>
                </c:val>
                <c:extLst xmlns:c15="http://schemas.microsoft.com/office/drawing/2012/chart">
                  <c:ext xmlns:c16="http://schemas.microsoft.com/office/drawing/2014/chart" uri="{C3380CC4-5D6E-409C-BE32-E72D297353CC}">
                    <c16:uniqueId val="{00000003-46C4-4D10-86B8-3D140C9B4AC3}"/>
                  </c:ext>
                </c:extLst>
              </c15:ser>
            </c15:filteredBarSeries>
            <c15:filteredBarSeries>
              <c15: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'!$V$11:$AG$11</c15:sqref>
                        </c15:formulaRef>
                      </c:ext>
                    </c:extLst>
                    <c:numCache>
                      <c:formatCode>0.0</c:formatCode>
                      <c:ptCount val="12"/>
                    </c:numCache>
                  </c:numRef>
                </c:val>
                <c:extLst xmlns:c15="http://schemas.microsoft.com/office/drawing/2012/chart">
                  <c:ext xmlns:c16="http://schemas.microsoft.com/office/drawing/2014/chart" uri="{C3380CC4-5D6E-409C-BE32-E72D297353CC}">
                    <c16:uniqueId val="{00000004-46C4-4D10-86B8-3D140C9B4AC3}"/>
                  </c:ext>
                </c:extLst>
              </c15:ser>
            </c15:filteredBarSeries>
          </c:ext>
        </c:extLst>
      </c:barChart>
      <c:catAx>
        <c:axId val="17655653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765564351"/>
        <c:crosses val="autoZero"/>
        <c:auto val="1"/>
        <c:lblAlgn val="ctr"/>
        <c:lblOffset val="100"/>
        <c:noMultiLvlLbl val="0"/>
      </c:catAx>
      <c:valAx>
        <c:axId val="1765564351"/>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76556531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'!$AH$29:$AH$32)</c:f>
              <c:numCache>
                <c:formatCode>General</c:formatCode>
                <c:ptCount val="6"/>
                <c:pt idx="2" formatCode="0%">
                  <c:v>0</c:v>
                </c:pt>
              </c:numCache>
            </c:numRef>
          </c:val>
          <c:extLst>
            <c:ext xmlns:c16="http://schemas.microsoft.com/office/drawing/2014/chart" uri="{C3380CC4-5D6E-409C-BE32-E72D297353CC}">
              <c16:uniqueId val="{00000000-8ECD-478E-ABD9-BA035FF9FC59}"/>
            </c:ext>
          </c:extLst>
        </c:ser>
        <c:dLbls>
          <c:dLblPos val="inEnd"/>
          <c:showLegendKey val="0"/>
          <c:showVal val="1"/>
          <c:showCatName val="0"/>
          <c:showSerName val="0"/>
          <c:showPercent val="0"/>
          <c:showBubbleSize val="0"/>
        </c:dLbls>
        <c:gapWidth val="100"/>
        <c:overlap val="-24"/>
        <c:axId val="1837503071"/>
        <c:axId val="1837510271"/>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'!$AI$29:$AI$32)</c15:sqref>
                        </c15:formulaRef>
                      </c:ext>
                    </c:extLst>
                    <c:numCache>
                      <c:formatCode>General</c:formatCode>
                      <c:ptCount val="6"/>
                    </c:numCache>
                  </c:numRef>
                </c:val>
                <c:extLst>
                  <c:ext xmlns:c16="http://schemas.microsoft.com/office/drawing/2014/chart" uri="{C3380CC4-5D6E-409C-BE32-E72D297353CC}">
                    <c16:uniqueId val="{00000001-8ECD-478E-ABD9-BA035FF9FC59}"/>
                  </c:ext>
                </c:extLst>
              </c15:ser>
            </c15:filteredBarSeries>
          </c:ext>
        </c:extLst>
      </c:barChart>
      <c:catAx>
        <c:axId val="183750307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10271"/>
        <c:crosses val="autoZero"/>
        <c:auto val="1"/>
        <c:lblAlgn val="ctr"/>
        <c:lblOffset val="100"/>
        <c:noMultiLvlLbl val="0"/>
      </c:catAx>
      <c:valAx>
        <c:axId val="1837510271"/>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0307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CUMPLIMIENTO MENSUAL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'!$V$6:$AG$6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extLst xmlns:c15="http://schemas.microsoft.com/office/drawing/2012/chart"/>
            </c:strRef>
          </c:cat>
          <c:val>
            <c:numRef>
              <c:f>'INDICADORES '!#REF!</c:f>
              <c:numCache>
                <c:formatCode>General</c:formatCode>
                <c:ptCount val="12"/>
              </c:numCache>
              <c:extLst xmlns:c15="http://schemas.microsoft.com/office/drawing/2012/chart"/>
            </c:numRef>
          </c:val>
          <c:extLst xmlns:c15="http://schemas.microsoft.com/office/drawing/2012/chart">
            <c:ext xmlns:c16="http://schemas.microsoft.com/office/drawing/2014/chart" uri="{C3380CC4-5D6E-409C-BE32-E72D297353CC}">
              <c16:uniqueId val="{00000001-642F-4FAC-91E3-8462EA887028}"/>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'!$V$6:$AG$6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'INDICADORES '!$V$33:$AG$33</c:f>
              <c:numCache>
                <c:formatCode>0</c:formatCode>
                <c:ptCount val="12"/>
                <c:pt idx="0" formatCode="General">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42F-4FAC-91E3-8462EA887028}"/>
            </c:ext>
          </c:extLst>
        </c:ser>
        <c:dLbls>
          <c:dLblPos val="inEnd"/>
          <c:showLegendKey val="0"/>
          <c:showVal val="1"/>
          <c:showCatName val="0"/>
          <c:showSerName val="0"/>
          <c:showPercent val="0"/>
          <c:showBubbleSize val="0"/>
        </c:dLbls>
        <c:gapWidth val="100"/>
        <c:overlap val="-24"/>
        <c:axId val="1834992559"/>
        <c:axId val="1835008399"/>
        <c:extLst>
          <c:ext xmlns:c15="http://schemas.microsoft.com/office/drawing/2012/chart" uri="{02D57815-91ED-43cb-92C2-25804820EDAC}">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cat>
                  <c:strRef>
                    <c:extLst>
                      <c:ext uri="{02D57815-91ED-43cb-92C2-25804820EDAC}">
                        <c15:formulaRef>
                          <c15:sqref>'INDICADORES '!$V$6:$AG$6</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'INDICADORES '!$V$34:$AG$34</c15:sqref>
                        </c15:formulaRef>
                      </c:ext>
                    </c:extLst>
                    <c:numCache>
                      <c:formatCode>0</c:formatCode>
                      <c:ptCount val="12"/>
                    </c:numCache>
                  </c:numRef>
                </c:val>
                <c:extLst>
                  <c:ext xmlns:c16="http://schemas.microsoft.com/office/drawing/2014/chart" uri="{C3380CC4-5D6E-409C-BE32-E72D297353CC}">
                    <c16:uniqueId val="{00000002-642F-4FAC-91E3-8462EA887028}"/>
                  </c:ext>
                </c:extLst>
              </c15:ser>
            </c15:filteredBarSeries>
            <c15:filteredBarSeries>
              <c15: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'!$V$6:$AG$6</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'INDICADORES '!$V$35:$AG$35</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3-642F-4FAC-91E3-8462EA887028}"/>
                  </c:ext>
                </c:extLst>
              </c15:ser>
            </c15:filteredBarSeries>
            <c15:filteredBarSeries>
              <c15: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'!$V$6:$AG$6</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'INDICADORES '!$V$36:$AG$36</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4-642F-4FAC-91E3-8462EA887028}"/>
                  </c:ext>
                </c:extLst>
              </c15:ser>
            </c15:filteredBarSeries>
          </c:ext>
        </c:extLst>
      </c:barChart>
      <c:catAx>
        <c:axId val="1834992559"/>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5008399"/>
        <c:crosses val="autoZero"/>
        <c:auto val="1"/>
        <c:lblAlgn val="ctr"/>
        <c:lblOffset val="100"/>
        <c:noMultiLvlLbl val="0"/>
      </c:catAx>
      <c:valAx>
        <c:axId val="1835008399"/>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9255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'!$AH$33:$AH$36)</c:f>
              <c:numCache>
                <c:formatCode>General</c:formatCode>
                <c:ptCount val="6"/>
                <c:pt idx="2" formatCode="0">
                  <c:v>0</c:v>
                </c:pt>
              </c:numCache>
            </c:numRef>
          </c:val>
          <c:extLst>
            <c:ext xmlns:c16="http://schemas.microsoft.com/office/drawing/2014/chart" uri="{C3380CC4-5D6E-409C-BE32-E72D297353CC}">
              <c16:uniqueId val="{00000000-DFE9-4162-ABF0-88593CCC0B44}"/>
            </c:ext>
          </c:extLst>
        </c:ser>
        <c:dLbls>
          <c:dLblPos val="inEnd"/>
          <c:showLegendKey val="0"/>
          <c:showVal val="1"/>
          <c:showCatName val="0"/>
          <c:showSerName val="0"/>
          <c:showPercent val="0"/>
          <c:showBubbleSize val="0"/>
        </c:dLbls>
        <c:gapWidth val="100"/>
        <c:overlap val="-24"/>
        <c:axId val="1834964239"/>
        <c:axId val="1834957519"/>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'!$AI$33:$AI$36)</c15:sqref>
                        </c15:formulaRef>
                      </c:ext>
                    </c:extLst>
                    <c:numCache>
                      <c:formatCode>General</c:formatCode>
                      <c:ptCount val="6"/>
                    </c:numCache>
                  </c:numRef>
                </c:val>
                <c:extLst>
                  <c:ext xmlns:c16="http://schemas.microsoft.com/office/drawing/2014/chart" uri="{C3380CC4-5D6E-409C-BE32-E72D297353CC}">
                    <c16:uniqueId val="{00000001-DFE9-4162-ABF0-88593CCC0B44}"/>
                  </c:ext>
                </c:extLst>
              </c15:ser>
            </c15:filteredBarSeries>
          </c:ext>
        </c:extLst>
      </c:barChart>
      <c:catAx>
        <c:axId val="1834964239"/>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57519"/>
        <c:crosses val="autoZero"/>
        <c:auto val="1"/>
        <c:lblAlgn val="ctr"/>
        <c:lblOffset val="100"/>
        <c:noMultiLvlLbl val="0"/>
      </c:catAx>
      <c:valAx>
        <c:axId val="1834957519"/>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6423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CUMPLIMIENTO TRIMESTRAL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extLst xmlns:c15="http://schemas.microsoft.com/office/drawing/2012/chart"/>
            </c:strRef>
          </c:cat>
          <c:val>
            <c:numRef>
              <c:f>'INDICADORES '!#REF!</c:f>
              <c:numCache>
                <c:formatCode>General</c:formatCode>
                <c:ptCount val="12"/>
              </c:numCache>
              <c:extLst xmlns:c15="http://schemas.microsoft.com/office/drawing/2012/chart"/>
            </c:numRef>
          </c:val>
          <c:extLst xmlns:c15="http://schemas.microsoft.com/office/drawing/2012/chart">
            <c:ext xmlns:c16="http://schemas.microsoft.com/office/drawing/2014/chart" uri="{C3380CC4-5D6E-409C-BE32-E72D297353CC}">
              <c16:uniqueId val="{00000001-4625-4F9B-BB66-1484D57EA702}"/>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strRef>
          </c:cat>
          <c:val>
            <c:numRef>
              <c:f>'INDICADORES '!$V$37:$AG$37</c:f>
              <c:numCache>
                <c:formatCode>0</c:formatCode>
                <c:ptCount val="12"/>
                <c:pt idx="0">
                  <c:v>0</c:v>
                </c:pt>
                <c:pt idx="3">
                  <c:v>0</c:v>
                </c:pt>
                <c:pt idx="6">
                  <c:v>0</c:v>
                </c:pt>
                <c:pt idx="9">
                  <c:v>0</c:v>
                </c:pt>
              </c:numCache>
            </c:numRef>
          </c:val>
          <c:extLst>
            <c:ext xmlns:c16="http://schemas.microsoft.com/office/drawing/2014/chart" uri="{C3380CC4-5D6E-409C-BE32-E72D297353CC}">
              <c16:uniqueId val="{00000000-4625-4F9B-BB66-1484D57EA702}"/>
            </c:ext>
          </c:extLst>
        </c:ser>
        <c:dLbls>
          <c:dLblPos val="inEnd"/>
          <c:showLegendKey val="0"/>
          <c:showVal val="1"/>
          <c:showCatName val="0"/>
          <c:showSerName val="0"/>
          <c:showPercent val="0"/>
          <c:showBubbleSize val="0"/>
        </c:dLbls>
        <c:gapWidth val="115"/>
        <c:overlap val="-20"/>
        <c:axId val="1834979599"/>
        <c:axId val="1834969519"/>
        <c:extLst>
          <c:ext xmlns:c15="http://schemas.microsoft.com/office/drawing/2012/chart" uri="{02D57815-91ED-43cb-92C2-25804820EDAC}">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cat>
                  <c:strRef>
                    <c:extLst>
                      <c:ex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c:ext uri="{02D57815-91ED-43cb-92C2-25804820EDAC}">
                        <c15:formulaRef>
                          <c15:sqref>'INDICADORES '!$V$38:$AG$38</c15:sqref>
                        </c15:formulaRef>
                      </c:ext>
                    </c:extLst>
                    <c:numCache>
                      <c:formatCode>0</c:formatCode>
                      <c:ptCount val="12"/>
                    </c:numCache>
                  </c:numRef>
                </c:val>
                <c:extLst>
                  <c:ext xmlns:c16="http://schemas.microsoft.com/office/drawing/2014/chart" uri="{C3380CC4-5D6E-409C-BE32-E72D297353CC}">
                    <c16:uniqueId val="{00000002-4625-4F9B-BB66-1484D57EA702}"/>
                  </c:ext>
                </c:extLst>
              </c15:ser>
            </c15:filteredBarSeries>
            <c15:filteredBarSeries>
              <c15: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'!$V$39:$AG$39</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3-4625-4F9B-BB66-1484D57EA702}"/>
                  </c:ext>
                </c:extLst>
              </c15:ser>
            </c15:filteredBarSeries>
            <c15:filteredBarSeries>
              <c15: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'!$V$40:$AG$40</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4-4625-4F9B-BB66-1484D57EA702}"/>
                  </c:ext>
                </c:extLst>
              </c15:ser>
            </c15:filteredBarSeries>
          </c:ext>
        </c:extLst>
      </c:barChart>
      <c:catAx>
        <c:axId val="1834979599"/>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69519"/>
        <c:crosses val="autoZero"/>
        <c:auto val="1"/>
        <c:lblAlgn val="ctr"/>
        <c:lblOffset val="100"/>
        <c:noMultiLvlLbl val="0"/>
      </c:catAx>
      <c:valAx>
        <c:axId val="1834969519"/>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7959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'!$AH$37:$AH$40)</c:f>
              <c:numCache>
                <c:formatCode>General</c:formatCode>
                <c:ptCount val="6"/>
                <c:pt idx="2" formatCode="0">
                  <c:v>0</c:v>
                </c:pt>
              </c:numCache>
            </c:numRef>
          </c:val>
          <c:extLst>
            <c:ext xmlns:c16="http://schemas.microsoft.com/office/drawing/2014/chart" uri="{C3380CC4-5D6E-409C-BE32-E72D297353CC}">
              <c16:uniqueId val="{00000000-05AB-436B-A11A-A5BBBB90EF9F}"/>
            </c:ext>
          </c:extLst>
        </c:ser>
        <c:dLbls>
          <c:dLblPos val="inEnd"/>
          <c:showLegendKey val="0"/>
          <c:showVal val="1"/>
          <c:showCatName val="0"/>
          <c:showSerName val="0"/>
          <c:showPercent val="0"/>
          <c:showBubbleSize val="0"/>
        </c:dLbls>
        <c:gapWidth val="100"/>
        <c:overlap val="-24"/>
        <c:axId val="1837515071"/>
        <c:axId val="1837516511"/>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'!$AI$37:$AI$40)</c15:sqref>
                        </c15:formulaRef>
                      </c:ext>
                    </c:extLst>
                    <c:numCache>
                      <c:formatCode>General</c:formatCode>
                      <c:ptCount val="6"/>
                    </c:numCache>
                  </c:numRef>
                </c:val>
                <c:extLst>
                  <c:ext xmlns:c16="http://schemas.microsoft.com/office/drawing/2014/chart" uri="{C3380CC4-5D6E-409C-BE32-E72D297353CC}">
                    <c16:uniqueId val="{00000001-05AB-436B-A11A-A5BBBB90EF9F}"/>
                  </c:ext>
                </c:extLst>
              </c15:ser>
            </c15:filteredBarSeries>
          </c:ext>
        </c:extLst>
      </c:barChart>
      <c:catAx>
        <c:axId val="183751507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16511"/>
        <c:crosses val="autoZero"/>
        <c:auto val="1"/>
        <c:lblAlgn val="ctr"/>
        <c:lblOffset val="100"/>
        <c:noMultiLvlLbl val="0"/>
      </c:catAx>
      <c:valAx>
        <c:axId val="1837516511"/>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1507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CUMPLIMIENO TRIMESTRAL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extLst xmlns:c15="http://schemas.microsoft.com/office/drawing/2012/chart"/>
            </c:strRef>
          </c:cat>
          <c:val>
            <c:numRef>
              <c:f>'INDICADORES '!#REF!</c:f>
              <c:numCache>
                <c:formatCode>General</c:formatCode>
                <c:ptCount val="12"/>
              </c:numCache>
              <c:extLst xmlns:c15="http://schemas.microsoft.com/office/drawing/2012/chart"/>
            </c:numRef>
          </c:val>
          <c:extLst xmlns:c15="http://schemas.microsoft.com/office/drawing/2012/chart">
            <c:ext xmlns:c16="http://schemas.microsoft.com/office/drawing/2014/chart" uri="{C3380CC4-5D6E-409C-BE32-E72D297353CC}">
              <c16:uniqueId val="{00000001-BE05-4F5B-ADFA-0E100C882BE6}"/>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strRef>
          </c:cat>
          <c:val>
            <c:numRef>
              <c:f>'INDICADORES '!$V$41:$AG$41</c:f>
              <c:numCache>
                <c:formatCode>0</c:formatCode>
                <c:ptCount val="12"/>
                <c:pt idx="0">
                  <c:v>0</c:v>
                </c:pt>
                <c:pt idx="3">
                  <c:v>0</c:v>
                </c:pt>
                <c:pt idx="6">
                  <c:v>0</c:v>
                </c:pt>
                <c:pt idx="9">
                  <c:v>0</c:v>
                </c:pt>
              </c:numCache>
            </c:numRef>
          </c:val>
          <c:extLst>
            <c:ext xmlns:c16="http://schemas.microsoft.com/office/drawing/2014/chart" uri="{C3380CC4-5D6E-409C-BE32-E72D297353CC}">
              <c16:uniqueId val="{00000000-BE05-4F5B-ADFA-0E100C882BE6}"/>
            </c:ext>
          </c:extLst>
        </c:ser>
        <c:dLbls>
          <c:dLblPos val="inEnd"/>
          <c:showLegendKey val="0"/>
          <c:showVal val="1"/>
          <c:showCatName val="0"/>
          <c:showSerName val="0"/>
          <c:showPercent val="0"/>
          <c:showBubbleSize val="0"/>
        </c:dLbls>
        <c:gapWidth val="115"/>
        <c:overlap val="-20"/>
        <c:axId val="1837526591"/>
        <c:axId val="1837501631"/>
        <c:extLst>
          <c:ext xmlns:c15="http://schemas.microsoft.com/office/drawing/2012/chart" uri="{02D57815-91ED-43cb-92C2-25804820EDAC}">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cat>
                  <c:strRef>
                    <c:extLst>
                      <c:ex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c:ext uri="{02D57815-91ED-43cb-92C2-25804820EDAC}">
                        <c15:formulaRef>
                          <c15:sqref>'INDICADORES '!$V$42:$AG$42</c15:sqref>
                        </c15:formulaRef>
                      </c:ext>
                    </c:extLst>
                    <c:numCache>
                      <c:formatCode>0</c:formatCode>
                      <c:ptCount val="12"/>
                    </c:numCache>
                  </c:numRef>
                </c:val>
                <c:extLst>
                  <c:ext xmlns:c16="http://schemas.microsoft.com/office/drawing/2014/chart" uri="{C3380CC4-5D6E-409C-BE32-E72D297353CC}">
                    <c16:uniqueId val="{00000002-BE05-4F5B-ADFA-0E100C882BE6}"/>
                  </c:ext>
                </c:extLst>
              </c15:ser>
            </c15:filteredBarSeries>
            <c15:filteredBarSeries>
              <c15: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'!$V$43:$AG$43</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3-BE05-4F5B-ADFA-0E100C882BE6}"/>
                  </c:ext>
                </c:extLst>
              </c15:ser>
            </c15:filteredBarSeries>
            <c15:filteredBarSeries>
              <c15: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'!$V$44:$AG$44</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4-BE05-4F5B-ADFA-0E100C882BE6}"/>
                  </c:ext>
                </c:extLst>
              </c15:ser>
            </c15:filteredBarSeries>
          </c:ext>
        </c:extLst>
      </c:barChart>
      <c:catAx>
        <c:axId val="1837526591"/>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01631"/>
        <c:crosses val="autoZero"/>
        <c:auto val="1"/>
        <c:lblAlgn val="ctr"/>
        <c:lblOffset val="100"/>
        <c:noMultiLvlLbl val="0"/>
      </c:catAx>
      <c:valAx>
        <c:axId val="1837501631"/>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2659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'!$AH$41:$AH$44)</c:f>
              <c:numCache>
                <c:formatCode>General</c:formatCode>
                <c:ptCount val="6"/>
                <c:pt idx="2" formatCode="0">
                  <c:v>0</c:v>
                </c:pt>
              </c:numCache>
            </c:numRef>
          </c:val>
          <c:extLst>
            <c:ext xmlns:c16="http://schemas.microsoft.com/office/drawing/2014/chart" uri="{C3380CC4-5D6E-409C-BE32-E72D297353CC}">
              <c16:uniqueId val="{00000000-688D-4233-A633-091CF0FEC3CE}"/>
            </c:ext>
          </c:extLst>
        </c:ser>
        <c:dLbls>
          <c:dLblPos val="inEnd"/>
          <c:showLegendKey val="0"/>
          <c:showVal val="1"/>
          <c:showCatName val="0"/>
          <c:showSerName val="0"/>
          <c:showPercent val="0"/>
          <c:showBubbleSize val="0"/>
        </c:dLbls>
        <c:gapWidth val="100"/>
        <c:overlap val="-24"/>
        <c:axId val="1837504991"/>
        <c:axId val="1837502591"/>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'!$AI$41:$AI$44)</c15:sqref>
                        </c15:formulaRef>
                      </c:ext>
                    </c:extLst>
                    <c:numCache>
                      <c:formatCode>General</c:formatCode>
                      <c:ptCount val="6"/>
                    </c:numCache>
                  </c:numRef>
                </c:val>
                <c:extLst>
                  <c:ext xmlns:c16="http://schemas.microsoft.com/office/drawing/2014/chart" uri="{C3380CC4-5D6E-409C-BE32-E72D297353CC}">
                    <c16:uniqueId val="{00000001-688D-4233-A633-091CF0FEC3CE}"/>
                  </c:ext>
                </c:extLst>
              </c15:ser>
            </c15:filteredBarSeries>
          </c:ext>
        </c:extLst>
      </c:barChart>
      <c:catAx>
        <c:axId val="183750499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02591"/>
        <c:crosses val="autoZero"/>
        <c:auto val="1"/>
        <c:lblAlgn val="ctr"/>
        <c:lblOffset val="100"/>
        <c:noMultiLvlLbl val="0"/>
      </c:catAx>
      <c:valAx>
        <c:axId val="1837502591"/>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0499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CUMPLIMIENTO TRIMESTRAL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extLst xmlns:c15="http://schemas.microsoft.com/office/drawing/2012/chart"/>
            </c:strRef>
          </c:cat>
          <c:val>
            <c:numRef>
              <c:f>'INDICADORES '!#REF!</c:f>
              <c:numCache>
                <c:formatCode>General</c:formatCode>
                <c:ptCount val="12"/>
              </c:numCache>
              <c:extLst xmlns:c15="http://schemas.microsoft.com/office/drawing/2012/chart"/>
            </c:numRef>
          </c:val>
          <c:extLst xmlns:c15="http://schemas.microsoft.com/office/drawing/2012/chart">
            <c:ext xmlns:c16="http://schemas.microsoft.com/office/drawing/2014/chart" uri="{C3380CC4-5D6E-409C-BE32-E72D297353CC}">
              <c16:uniqueId val="{00000001-9285-4BD7-8878-C21297A09283}"/>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strRef>
          </c:cat>
          <c:val>
            <c:numRef>
              <c:f>'INDICADORES '!$V$45:$AG$45</c:f>
              <c:numCache>
                <c:formatCode>0</c:formatCode>
                <c:ptCount val="12"/>
                <c:pt idx="0">
                  <c:v>0</c:v>
                </c:pt>
                <c:pt idx="3">
                  <c:v>0</c:v>
                </c:pt>
                <c:pt idx="6">
                  <c:v>0</c:v>
                </c:pt>
                <c:pt idx="9">
                  <c:v>0</c:v>
                </c:pt>
              </c:numCache>
            </c:numRef>
          </c:val>
          <c:extLst>
            <c:ext xmlns:c16="http://schemas.microsoft.com/office/drawing/2014/chart" uri="{C3380CC4-5D6E-409C-BE32-E72D297353CC}">
              <c16:uniqueId val="{00000000-9285-4BD7-8878-C21297A09283}"/>
            </c:ext>
          </c:extLst>
        </c:ser>
        <c:dLbls>
          <c:dLblPos val="inEnd"/>
          <c:showLegendKey val="0"/>
          <c:showVal val="1"/>
          <c:showCatName val="0"/>
          <c:showSerName val="0"/>
          <c:showPercent val="0"/>
          <c:showBubbleSize val="0"/>
        </c:dLbls>
        <c:gapWidth val="115"/>
        <c:overlap val="-20"/>
        <c:axId val="1837503071"/>
        <c:axId val="1837525151"/>
        <c:extLst>
          <c:ext xmlns:c15="http://schemas.microsoft.com/office/drawing/2012/chart" uri="{02D57815-91ED-43cb-92C2-25804820EDAC}">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cat>
                  <c:strRef>
                    <c:extLst>
                      <c:ex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c:ext uri="{02D57815-91ED-43cb-92C2-25804820EDAC}">
                        <c15:formulaRef>
                          <c15:sqref>'INDICADORES '!$V$46:$AG$46</c15:sqref>
                        </c15:formulaRef>
                      </c:ext>
                    </c:extLst>
                    <c:numCache>
                      <c:formatCode>0</c:formatCode>
                      <c:ptCount val="12"/>
                    </c:numCache>
                  </c:numRef>
                </c:val>
                <c:extLst>
                  <c:ext xmlns:c16="http://schemas.microsoft.com/office/drawing/2014/chart" uri="{C3380CC4-5D6E-409C-BE32-E72D297353CC}">
                    <c16:uniqueId val="{00000002-9285-4BD7-8878-C21297A09283}"/>
                  </c:ext>
                </c:extLst>
              </c15:ser>
            </c15:filteredBarSeries>
            <c15:filteredBarSeries>
              <c15: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'!$V$47:$AG$47</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3-9285-4BD7-8878-C21297A09283}"/>
                  </c:ext>
                </c:extLst>
              </c15:ser>
            </c15:filteredBarSeries>
            <c15:filteredBarSeries>
              <c15: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'!$V$48:$AG$48</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4-9285-4BD7-8878-C21297A09283}"/>
                  </c:ext>
                </c:extLst>
              </c15:ser>
            </c15:filteredBarSeries>
          </c:ext>
        </c:extLst>
      </c:barChart>
      <c:catAx>
        <c:axId val="1837503071"/>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25151"/>
        <c:crosses val="autoZero"/>
        <c:auto val="1"/>
        <c:lblAlgn val="ctr"/>
        <c:lblOffset val="100"/>
        <c:noMultiLvlLbl val="0"/>
      </c:catAx>
      <c:valAx>
        <c:axId val="1837525151"/>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0307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'!$AH$45:$AH$48)</c:f>
              <c:numCache>
                <c:formatCode>General</c:formatCode>
                <c:ptCount val="6"/>
                <c:pt idx="2" formatCode="0">
                  <c:v>0</c:v>
                </c:pt>
              </c:numCache>
            </c:numRef>
          </c:val>
          <c:extLst>
            <c:ext xmlns:c16="http://schemas.microsoft.com/office/drawing/2014/chart" uri="{C3380CC4-5D6E-409C-BE32-E72D297353CC}">
              <c16:uniqueId val="{00000000-4113-444A-B685-02EE81C92C7B}"/>
            </c:ext>
          </c:extLst>
        </c:ser>
        <c:dLbls>
          <c:dLblPos val="inEnd"/>
          <c:showLegendKey val="0"/>
          <c:showVal val="1"/>
          <c:showCatName val="0"/>
          <c:showSerName val="0"/>
          <c:showPercent val="0"/>
          <c:showBubbleSize val="0"/>
        </c:dLbls>
        <c:gapWidth val="100"/>
        <c:overlap val="-24"/>
        <c:axId val="1834976719"/>
        <c:axId val="1834965679"/>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'!$AI$45:$AI$48)</c15:sqref>
                        </c15:formulaRef>
                      </c:ext>
                    </c:extLst>
                    <c:numCache>
                      <c:formatCode>General</c:formatCode>
                      <c:ptCount val="6"/>
                    </c:numCache>
                  </c:numRef>
                </c:val>
                <c:extLst>
                  <c:ext xmlns:c16="http://schemas.microsoft.com/office/drawing/2014/chart" uri="{C3380CC4-5D6E-409C-BE32-E72D297353CC}">
                    <c16:uniqueId val="{00000001-4113-444A-B685-02EE81C92C7B}"/>
                  </c:ext>
                </c:extLst>
              </c15:ser>
            </c15:filteredBarSeries>
          </c:ext>
        </c:extLst>
      </c:barChart>
      <c:catAx>
        <c:axId val="1834976719"/>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65679"/>
        <c:crosses val="autoZero"/>
        <c:auto val="1"/>
        <c:lblAlgn val="ctr"/>
        <c:lblOffset val="100"/>
        <c:noMultiLvlLbl val="0"/>
      </c:catAx>
      <c:valAx>
        <c:axId val="1834965679"/>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7671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'!$AH$49:$AH$52)</c:f>
              <c:numCache>
                <c:formatCode>General</c:formatCode>
                <c:ptCount val="6"/>
                <c:pt idx="2">
                  <c:v>0</c:v>
                </c:pt>
              </c:numCache>
            </c:numRef>
          </c:val>
          <c:extLst>
            <c:ext xmlns:c16="http://schemas.microsoft.com/office/drawing/2014/chart" uri="{C3380CC4-5D6E-409C-BE32-E72D297353CC}">
              <c16:uniqueId val="{00000000-C5F7-404B-8EA0-1E99E7F4F5FD}"/>
            </c:ext>
          </c:extLst>
        </c:ser>
        <c:dLbls>
          <c:dLblPos val="inEnd"/>
          <c:showLegendKey val="0"/>
          <c:showVal val="1"/>
          <c:showCatName val="0"/>
          <c:showSerName val="0"/>
          <c:showPercent val="0"/>
          <c:showBubbleSize val="0"/>
        </c:dLbls>
        <c:gapWidth val="100"/>
        <c:overlap val="-24"/>
        <c:axId val="1835008399"/>
        <c:axId val="1834989199"/>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'!$AI$49:$AI$52)</c15:sqref>
                        </c15:formulaRef>
                      </c:ext>
                    </c:extLst>
                    <c:numCache>
                      <c:formatCode>General</c:formatCode>
                      <c:ptCount val="6"/>
                    </c:numCache>
                  </c:numRef>
                </c:val>
                <c:extLst>
                  <c:ext xmlns:c16="http://schemas.microsoft.com/office/drawing/2014/chart" uri="{C3380CC4-5D6E-409C-BE32-E72D297353CC}">
                    <c16:uniqueId val="{00000001-C5F7-404B-8EA0-1E99E7F4F5FD}"/>
                  </c:ext>
                </c:extLst>
              </c15:ser>
            </c15:filteredBarSeries>
          </c:ext>
        </c:extLst>
      </c:barChart>
      <c:catAx>
        <c:axId val="1835008399"/>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89199"/>
        <c:crosses val="autoZero"/>
        <c:auto val="1"/>
        <c:lblAlgn val="ctr"/>
        <c:lblOffset val="100"/>
        <c:noMultiLvlLbl val="0"/>
      </c:catAx>
      <c:valAx>
        <c:axId val="1834989199"/>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500839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2">
                    <a:shade val="76000"/>
                    <a:satMod val="103000"/>
                    <a:lumMod val="102000"/>
                    <a:tint val="94000"/>
                  </a:schemeClr>
                </a:gs>
                <a:gs pos="50000">
                  <a:schemeClr val="accent2">
                    <a:shade val="76000"/>
                    <a:satMod val="110000"/>
                    <a:lumMod val="100000"/>
                    <a:shade val="100000"/>
                  </a:schemeClr>
                </a:gs>
                <a:gs pos="100000">
                  <a:schemeClr val="accent2">
                    <a:shade val="7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'!$AH$6:$AH$11</c:f>
              <c:numCache>
                <c:formatCode>General</c:formatCode>
                <c:ptCount val="6"/>
                <c:pt idx="2" formatCode="0.0">
                  <c:v>0</c:v>
                </c:pt>
              </c:numCache>
            </c:numRef>
          </c:val>
          <c:extLst>
            <c:ext xmlns:c16="http://schemas.microsoft.com/office/drawing/2014/chart" uri="{C3380CC4-5D6E-409C-BE32-E72D297353CC}">
              <c16:uniqueId val="{00000000-50C2-4B98-B9A4-FF086D0565B0}"/>
            </c:ext>
          </c:extLst>
        </c:ser>
        <c:dLbls>
          <c:dLblPos val="inEnd"/>
          <c:showLegendKey val="0"/>
          <c:showVal val="1"/>
          <c:showCatName val="0"/>
          <c:showSerName val="0"/>
          <c:showPercent val="0"/>
          <c:showBubbleSize val="0"/>
        </c:dLbls>
        <c:gapWidth val="100"/>
        <c:overlap val="-24"/>
        <c:axId val="1834976719"/>
        <c:axId val="1834967119"/>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tint val="77000"/>
                          <a:satMod val="103000"/>
                          <a:lumMod val="102000"/>
                          <a:tint val="94000"/>
                        </a:schemeClr>
                      </a:gs>
                      <a:gs pos="50000">
                        <a:schemeClr val="accent2">
                          <a:tint val="77000"/>
                          <a:satMod val="110000"/>
                          <a:lumMod val="100000"/>
                          <a:shade val="100000"/>
                        </a:schemeClr>
                      </a:gs>
                      <a:gs pos="100000">
                        <a:schemeClr val="accent2">
                          <a:tint val="77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'!$AI$6:$AI$11</c15:sqref>
                        </c15:formulaRef>
                      </c:ext>
                    </c:extLst>
                    <c:numCache>
                      <c:formatCode>General</c:formatCode>
                      <c:ptCount val="6"/>
                    </c:numCache>
                  </c:numRef>
                </c:val>
                <c:extLst>
                  <c:ext xmlns:c16="http://schemas.microsoft.com/office/drawing/2014/chart" uri="{C3380CC4-5D6E-409C-BE32-E72D297353CC}">
                    <c16:uniqueId val="{00000001-50C2-4B98-B9A4-FF086D0565B0}"/>
                  </c:ext>
                </c:extLst>
              </c15:ser>
            </c15:filteredBarSeries>
          </c:ext>
        </c:extLst>
      </c:barChart>
      <c:catAx>
        <c:axId val="1834976719"/>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67119"/>
        <c:crosses val="autoZero"/>
        <c:auto val="1"/>
        <c:lblAlgn val="ctr"/>
        <c:lblOffset val="100"/>
        <c:noMultiLvlLbl val="0"/>
      </c:catAx>
      <c:valAx>
        <c:axId val="1834967119"/>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7671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'!$AH$12:$AH$15)</c:f>
              <c:numCache>
                <c:formatCode>General</c:formatCode>
                <c:ptCount val="6"/>
                <c:pt idx="2" formatCode="0">
                  <c:v>0</c:v>
                </c:pt>
              </c:numCache>
            </c:numRef>
          </c:val>
          <c:extLst>
            <c:ext xmlns:c16="http://schemas.microsoft.com/office/drawing/2014/chart" uri="{C3380CC4-5D6E-409C-BE32-E72D297353CC}">
              <c16:uniqueId val="{00000000-F2AE-4DC6-81B3-4A9DC2C462F7}"/>
            </c:ext>
          </c:extLst>
        </c:ser>
        <c:dLbls>
          <c:dLblPos val="inEnd"/>
          <c:showLegendKey val="0"/>
          <c:showVal val="1"/>
          <c:showCatName val="0"/>
          <c:showSerName val="0"/>
          <c:showPercent val="0"/>
          <c:showBubbleSize val="0"/>
        </c:dLbls>
        <c:gapWidth val="100"/>
        <c:overlap val="-24"/>
        <c:axId val="1834975759"/>
        <c:axId val="1834955119"/>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'!$AI$12:$AI$15)</c15:sqref>
                        </c15:formulaRef>
                      </c:ext>
                    </c:extLst>
                    <c:numCache>
                      <c:formatCode>General</c:formatCode>
                      <c:ptCount val="6"/>
                    </c:numCache>
                  </c:numRef>
                </c:val>
                <c:extLst>
                  <c:ext xmlns:c16="http://schemas.microsoft.com/office/drawing/2014/chart" uri="{C3380CC4-5D6E-409C-BE32-E72D297353CC}">
                    <c16:uniqueId val="{00000001-F2AE-4DC6-81B3-4A9DC2C462F7}"/>
                  </c:ext>
                </c:extLst>
              </c15:ser>
            </c15:filteredBarSeries>
          </c:ext>
        </c:extLst>
      </c:barChart>
      <c:catAx>
        <c:axId val="1834975759"/>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55119"/>
        <c:crosses val="autoZero"/>
        <c:auto val="1"/>
        <c:lblAlgn val="ctr"/>
        <c:lblOffset val="100"/>
        <c:noMultiLvlLbl val="0"/>
      </c:catAx>
      <c:valAx>
        <c:axId val="1834955119"/>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7575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'!$AH$16:$AH$19)</c:f>
              <c:numCache>
                <c:formatCode>General</c:formatCode>
                <c:ptCount val="6"/>
                <c:pt idx="2" formatCode="0">
                  <c:v>0</c:v>
                </c:pt>
              </c:numCache>
            </c:numRef>
          </c:val>
          <c:extLst>
            <c:ext xmlns:c16="http://schemas.microsoft.com/office/drawing/2014/chart" uri="{C3380CC4-5D6E-409C-BE32-E72D297353CC}">
              <c16:uniqueId val="{00000000-BD8C-49CC-B657-CB7C3C49EC03}"/>
            </c:ext>
          </c:extLst>
        </c:ser>
        <c:dLbls>
          <c:dLblPos val="inEnd"/>
          <c:showLegendKey val="0"/>
          <c:showVal val="1"/>
          <c:showCatName val="0"/>
          <c:showSerName val="0"/>
          <c:showPercent val="0"/>
          <c:showBubbleSize val="0"/>
        </c:dLbls>
        <c:gapWidth val="100"/>
        <c:overlap val="-24"/>
        <c:axId val="1835007919"/>
        <c:axId val="1835000239"/>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'!$AI$16:$AI$19)</c15:sqref>
                        </c15:formulaRef>
                      </c:ext>
                    </c:extLst>
                    <c:numCache>
                      <c:formatCode>General</c:formatCode>
                      <c:ptCount val="6"/>
                    </c:numCache>
                  </c:numRef>
                </c:val>
                <c:extLst>
                  <c:ext xmlns:c16="http://schemas.microsoft.com/office/drawing/2014/chart" uri="{C3380CC4-5D6E-409C-BE32-E72D297353CC}">
                    <c16:uniqueId val="{00000001-BD8C-49CC-B657-CB7C3C49EC03}"/>
                  </c:ext>
                </c:extLst>
              </c15:ser>
            </c15:filteredBarSeries>
          </c:ext>
        </c:extLst>
      </c:barChart>
      <c:catAx>
        <c:axId val="1835007919"/>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5000239"/>
        <c:crosses val="autoZero"/>
        <c:auto val="1"/>
        <c:lblAlgn val="ctr"/>
        <c:lblOffset val="100"/>
        <c:noMultiLvlLbl val="0"/>
      </c:catAx>
      <c:valAx>
        <c:axId val="1835000239"/>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500791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CUMPLIMIENTO TRIMESTRAL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'INDICADORES '!$V$7:$AG$7</c:f>
              <c:strCache>
                <c:ptCount val="10"/>
                <c:pt idx="0">
                  <c:v>PRIMER TRIMESTRE</c:v>
                </c:pt>
                <c:pt idx="3">
                  <c:v>SEGUNDO TRIMESTRE</c:v>
                </c:pt>
                <c:pt idx="6">
                  <c:v>TERCER TRIMESTRE</c:v>
                </c:pt>
                <c:pt idx="9">
                  <c:v>CUATRO TRIMESTRE </c:v>
                </c:pt>
              </c:strCache>
              <c:extLst xmlns:c15="http://schemas.microsoft.com/office/drawing/2012/chart"/>
            </c:strRef>
          </c:cat>
          <c:val>
            <c:numRef>
              <c:f>'INDICADORES '!#REF!</c:f>
              <c:numCache>
                <c:formatCode>General</c:formatCode>
                <c:ptCount val="12"/>
              </c:numCache>
              <c:extLst xmlns:c15="http://schemas.microsoft.com/office/drawing/2012/chart"/>
            </c:numRef>
          </c:val>
          <c:extLst xmlns:c15="http://schemas.microsoft.com/office/drawing/2012/chart">
            <c:ext xmlns:c16="http://schemas.microsoft.com/office/drawing/2014/chart" uri="{C3380CC4-5D6E-409C-BE32-E72D297353CC}">
              <c16:uniqueId val="{00000001-1863-4A6A-8582-D78741EF29FD}"/>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'INDICADORES '!$V$7:$AG$7</c:f>
              <c:strCache>
                <c:ptCount val="10"/>
                <c:pt idx="0">
                  <c:v>PRIMER TRIMESTRE</c:v>
                </c:pt>
                <c:pt idx="3">
                  <c:v>SEGUNDO TRIMESTRE</c:v>
                </c:pt>
                <c:pt idx="6">
                  <c:v>TERCER TRIMESTRE</c:v>
                </c:pt>
                <c:pt idx="9">
                  <c:v>CUATRO TRIMESTRE </c:v>
                </c:pt>
              </c:strCache>
            </c:strRef>
          </c:cat>
          <c:val>
            <c:numRef>
              <c:f>'INDICADORES '!$V$20:$AG$20</c:f>
              <c:numCache>
                <c:formatCode>0</c:formatCode>
                <c:ptCount val="12"/>
                <c:pt idx="0">
                  <c:v>0</c:v>
                </c:pt>
                <c:pt idx="3">
                  <c:v>0</c:v>
                </c:pt>
                <c:pt idx="6">
                  <c:v>0</c:v>
                </c:pt>
                <c:pt idx="9">
                  <c:v>0</c:v>
                </c:pt>
              </c:numCache>
            </c:numRef>
          </c:val>
          <c:extLst>
            <c:ext xmlns:c16="http://schemas.microsoft.com/office/drawing/2014/chart" uri="{C3380CC4-5D6E-409C-BE32-E72D297353CC}">
              <c16:uniqueId val="{00000000-1863-4A6A-8582-D78741EF29FD}"/>
            </c:ext>
          </c:extLst>
        </c:ser>
        <c:dLbls>
          <c:showLegendKey val="0"/>
          <c:showVal val="0"/>
          <c:showCatName val="0"/>
          <c:showSerName val="0"/>
          <c:showPercent val="0"/>
          <c:showBubbleSize val="0"/>
        </c:dLbls>
        <c:gapWidth val="115"/>
        <c:overlap val="-20"/>
        <c:axId val="1834992559"/>
        <c:axId val="1835010319"/>
        <c:extLst>
          <c:ext xmlns:c15="http://schemas.microsoft.com/office/drawing/2012/chart" uri="{02D57815-91ED-43cb-92C2-25804820EDAC}">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c:ext uri="{02D57815-91ED-43cb-92C2-25804820EDAC}">
                        <c15:formulaRef>
                          <c15:sqref>'INDICADORES '!$V$21:$AG$21</c15:sqref>
                        </c15:formulaRef>
                      </c:ext>
                    </c:extLst>
                    <c:numCache>
                      <c:formatCode>0</c:formatCode>
                      <c:ptCount val="12"/>
                    </c:numCache>
                  </c:numRef>
                </c:val>
                <c:extLst>
                  <c:ext xmlns:c16="http://schemas.microsoft.com/office/drawing/2014/chart" uri="{C3380CC4-5D6E-409C-BE32-E72D297353CC}">
                    <c16:uniqueId val="{00000002-1863-4A6A-8582-D78741EF29FD}"/>
                  </c:ext>
                </c:extLst>
              </c15:ser>
            </c15:filteredBarSeries>
            <c15:filteredBarSeries>
              <c15: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'!$V$22:$AG$22</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3-1863-4A6A-8582-D78741EF29FD}"/>
                  </c:ext>
                </c:extLst>
              </c15:ser>
            </c15:filteredBarSeries>
            <c15:filteredBarSeries>
              <c15: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'!$V$23:$AG$23</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4-1863-4A6A-8582-D78741EF29FD}"/>
                  </c:ext>
                </c:extLst>
              </c15:ser>
            </c15:filteredBarSeries>
            <c15:filteredBarSeries>
              <c15: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'!$V$24:$AG$24</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5-1863-4A6A-8582-D78741EF29FD}"/>
                  </c:ext>
                </c:extLst>
              </c15:ser>
            </c15:filteredBarSeries>
          </c:ext>
        </c:extLst>
      </c:barChart>
      <c:catAx>
        <c:axId val="1834992559"/>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5010319"/>
        <c:crosses val="autoZero"/>
        <c:auto val="1"/>
        <c:lblAlgn val="ctr"/>
        <c:lblOffset val="100"/>
        <c:noMultiLvlLbl val="0"/>
      </c:catAx>
      <c:valAx>
        <c:axId val="1835010319"/>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9255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'!$AH$20:$AH$24)</c:f>
              <c:numCache>
                <c:formatCode>General</c:formatCode>
                <c:ptCount val="7"/>
                <c:pt idx="2" formatCode="0">
                  <c:v>0</c:v>
                </c:pt>
              </c:numCache>
            </c:numRef>
          </c:val>
          <c:extLst>
            <c:ext xmlns:c16="http://schemas.microsoft.com/office/drawing/2014/chart" uri="{C3380CC4-5D6E-409C-BE32-E72D297353CC}">
              <c16:uniqueId val="{00000000-9049-4738-8AF2-7C165DFD27EB}"/>
            </c:ext>
          </c:extLst>
        </c:ser>
        <c:dLbls>
          <c:dLblPos val="inEnd"/>
          <c:showLegendKey val="0"/>
          <c:showVal val="1"/>
          <c:showCatName val="0"/>
          <c:showSerName val="0"/>
          <c:showPercent val="0"/>
          <c:showBubbleSize val="0"/>
        </c:dLbls>
        <c:gapWidth val="100"/>
        <c:overlap val="-24"/>
        <c:axId val="1835009839"/>
        <c:axId val="1835003119"/>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'!$AI$20:$AI$24)</c15:sqref>
                        </c15:formulaRef>
                      </c:ext>
                    </c:extLst>
                    <c:numCache>
                      <c:formatCode>General</c:formatCode>
                      <c:ptCount val="7"/>
                    </c:numCache>
                  </c:numRef>
                </c:val>
                <c:extLst>
                  <c:ext xmlns:c16="http://schemas.microsoft.com/office/drawing/2014/chart" uri="{C3380CC4-5D6E-409C-BE32-E72D297353CC}">
                    <c16:uniqueId val="{00000001-9049-4738-8AF2-7C165DFD27EB}"/>
                  </c:ext>
                </c:extLst>
              </c15:ser>
            </c15:filteredBarSeries>
          </c:ext>
        </c:extLst>
      </c:barChart>
      <c:catAx>
        <c:axId val="1835009839"/>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5003119"/>
        <c:crosses val="autoZero"/>
        <c:auto val="1"/>
        <c:lblAlgn val="ctr"/>
        <c:lblOffset val="100"/>
        <c:noMultiLvlLbl val="0"/>
      </c:catAx>
      <c:valAx>
        <c:axId val="1835003119"/>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500983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CUMPLIMIENTO TRIMESTRAL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extLst xmlns:c15="http://schemas.microsoft.com/office/drawing/2012/chart"/>
            </c:strRef>
          </c:cat>
          <c:val>
            <c:numRef>
              <c:f>'INDICADORES '!#REF!</c:f>
              <c:numCache>
                <c:formatCode>General</c:formatCode>
                <c:ptCount val="12"/>
              </c:numCache>
              <c:extLst xmlns:c15="http://schemas.microsoft.com/office/drawing/2012/chart"/>
            </c:numRef>
          </c:val>
          <c:extLst xmlns:c15="http://schemas.microsoft.com/office/drawing/2012/chart">
            <c:ext xmlns:c16="http://schemas.microsoft.com/office/drawing/2014/chart" uri="{C3380CC4-5D6E-409C-BE32-E72D297353CC}">
              <c16:uniqueId val="{00000001-9FBB-47A8-A025-FC3394B48899}"/>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'!$V$7:$AG$7</c:f>
              <c:strCache>
                <c:ptCount val="10"/>
                <c:pt idx="0">
                  <c:v>PRIMER TRIMESTRE</c:v>
                </c:pt>
                <c:pt idx="3">
                  <c:v>SEGUNDO TRIMESTRE</c:v>
                </c:pt>
                <c:pt idx="6">
                  <c:v>TERCER TRIMESTRE</c:v>
                </c:pt>
                <c:pt idx="9">
                  <c:v>CUATRO TRIMESTRE </c:v>
                </c:pt>
              </c:strCache>
            </c:strRef>
          </c:cat>
          <c:val>
            <c:numRef>
              <c:f>'INDICADORES '!$V$25:$AG$25</c:f>
              <c:numCache>
                <c:formatCode>0</c:formatCode>
                <c:ptCount val="12"/>
                <c:pt idx="0">
                  <c:v>0</c:v>
                </c:pt>
                <c:pt idx="3">
                  <c:v>0</c:v>
                </c:pt>
                <c:pt idx="6">
                  <c:v>0</c:v>
                </c:pt>
                <c:pt idx="9">
                  <c:v>0</c:v>
                </c:pt>
              </c:numCache>
            </c:numRef>
          </c:val>
          <c:extLst>
            <c:ext xmlns:c16="http://schemas.microsoft.com/office/drawing/2014/chart" uri="{C3380CC4-5D6E-409C-BE32-E72D297353CC}">
              <c16:uniqueId val="{00000000-9FBB-47A8-A025-FC3394B48899}"/>
            </c:ext>
          </c:extLst>
        </c:ser>
        <c:dLbls>
          <c:dLblPos val="inEnd"/>
          <c:showLegendKey val="0"/>
          <c:showVal val="1"/>
          <c:showCatName val="0"/>
          <c:showSerName val="0"/>
          <c:showPercent val="0"/>
          <c:showBubbleSize val="0"/>
        </c:dLbls>
        <c:gapWidth val="115"/>
        <c:overlap val="-20"/>
        <c:axId val="1834981999"/>
        <c:axId val="1834956079"/>
        <c:extLst>
          <c:ext xmlns:c15="http://schemas.microsoft.com/office/drawing/2012/chart" uri="{02D57815-91ED-43cb-92C2-25804820EDAC}">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cat>
                  <c:strRef>
                    <c:extLst>
                      <c:ex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c:ext uri="{02D57815-91ED-43cb-92C2-25804820EDAC}">
                        <c15:formulaRef>
                          <c15:sqref>'INDICADORES '!$V$26:$AG$26</c15:sqref>
                        </c15:formulaRef>
                      </c:ext>
                    </c:extLst>
                    <c:numCache>
                      <c:formatCode>0</c:formatCode>
                      <c:ptCount val="12"/>
                    </c:numCache>
                  </c:numRef>
                </c:val>
                <c:extLst>
                  <c:ext xmlns:c16="http://schemas.microsoft.com/office/drawing/2014/chart" uri="{C3380CC4-5D6E-409C-BE32-E72D297353CC}">
                    <c16:uniqueId val="{00000002-9FBB-47A8-A025-FC3394B48899}"/>
                  </c:ext>
                </c:extLst>
              </c15:ser>
            </c15:filteredBarSeries>
            <c15:filteredBarSeries>
              <c15: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'!$V$27:$AG$27</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3-9FBB-47A8-A025-FC3394B48899}"/>
                  </c:ext>
                </c:extLst>
              </c15:ser>
            </c15:filteredBarSeries>
            <c15:filteredBarSeries>
              <c15: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'!$V$7:$AG$7</c15:sqref>
                        </c15:formulaRef>
                      </c:ext>
                    </c:extLst>
                    <c:strCache>
                      <c:ptCount val="10"/>
                      <c:pt idx="0">
                        <c:v>PRIMER TRIMESTRE</c:v>
                      </c:pt>
                      <c:pt idx="3">
                        <c:v>SEGUNDO TRIMESTRE</c:v>
                      </c:pt>
                      <c:pt idx="6">
                        <c:v>TERCER TRIMESTRE</c:v>
                      </c:pt>
                      <c:pt idx="9">
                        <c:v>CUATRO TRIMESTRE </c:v>
                      </c:pt>
                    </c:strCache>
                  </c:strRef>
                </c:cat>
                <c:val>
                  <c:numRef>
                    <c:extLst xmlns:c15="http://schemas.microsoft.com/office/drawing/2012/chart">
                      <c:ext xmlns:c15="http://schemas.microsoft.com/office/drawing/2012/chart" uri="{02D57815-91ED-43cb-92C2-25804820EDAC}">
                        <c15:formulaRef>
                          <c15:sqref>'INDICADORES '!$V$28:$AG$28</c15:sqref>
                        </c15:formulaRef>
                      </c:ext>
                    </c:extLst>
                    <c:numCache>
                      <c:formatCode>0</c:formatCode>
                      <c:ptCount val="12"/>
                    </c:numCache>
                  </c:numRef>
                </c:val>
                <c:extLst xmlns:c15="http://schemas.microsoft.com/office/drawing/2012/chart">
                  <c:ext xmlns:c16="http://schemas.microsoft.com/office/drawing/2014/chart" uri="{C3380CC4-5D6E-409C-BE32-E72D297353CC}">
                    <c16:uniqueId val="{00000004-9FBB-47A8-A025-FC3394B48899}"/>
                  </c:ext>
                </c:extLst>
              </c15:ser>
            </c15:filteredBarSeries>
          </c:ext>
        </c:extLst>
      </c:barChart>
      <c:catAx>
        <c:axId val="1834981999"/>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56079"/>
        <c:crosses val="autoZero"/>
        <c:auto val="1"/>
        <c:lblAlgn val="ctr"/>
        <c:lblOffset val="100"/>
        <c:noMultiLvlLbl val="0"/>
      </c:catAx>
      <c:valAx>
        <c:axId val="1834956079"/>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4981999"/>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'INDICADORES '!$AH$5</c:f>
              <c:strCache>
                <c:ptCount val="1"/>
                <c:pt idx="0">
                  <c:v>RESULTADO ACUMULADO  ANUAL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('INDICADORES '!$AH$6:$AH$7,'INDICADORES '!$AH$25:$AH$28)</c:f>
              <c:numCache>
                <c:formatCode>General</c:formatCode>
                <c:ptCount val="6"/>
                <c:pt idx="2" formatCode="0">
                  <c:v>0</c:v>
                </c:pt>
              </c:numCache>
            </c:numRef>
          </c:val>
          <c:extLst>
            <c:ext xmlns:c16="http://schemas.microsoft.com/office/drawing/2014/chart" uri="{C3380CC4-5D6E-409C-BE32-E72D297353CC}">
              <c16:uniqueId val="{00000000-7194-436C-8EA6-11BA41226698}"/>
            </c:ext>
          </c:extLst>
        </c:ser>
        <c:dLbls>
          <c:dLblPos val="inEnd"/>
          <c:showLegendKey val="0"/>
          <c:showVal val="1"/>
          <c:showCatName val="0"/>
          <c:showSerName val="0"/>
          <c:showPercent val="0"/>
          <c:showBubbleSize val="0"/>
        </c:dLbls>
        <c:gapWidth val="100"/>
        <c:overlap val="-24"/>
        <c:axId val="1837478591"/>
        <c:axId val="1837493951"/>
        <c:extLst>
          <c:ext xmlns:c15="http://schemas.microsoft.com/office/drawing/2012/chart" uri="{02D57815-91ED-43cb-92C2-25804820EDAC}">
            <c15:filteredBarSeries>
              <c15:ser>
                <c:idx val="1"/>
                <c:order val="1"/>
                <c:tx>
                  <c:strRef>
                    <c:extLst>
                      <c:ext uri="{02D57815-91ED-43cb-92C2-25804820EDAC}">
                        <c15:formulaRef>
                          <c15:sqref>'INDICADORES '!$AI$5</c15:sqref>
                        </c15:formulaRef>
                      </c:ext>
                    </c:extLst>
                    <c:strCache>
                      <c:ptCount val="1"/>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val>
                  <c:numRef>
                    <c:extLst>
                      <c:ext uri="{02D57815-91ED-43cb-92C2-25804820EDAC}">
                        <c15:formulaRef>
                          <c15:sqref>('INDICADORES '!$AI$6:$AI$7,'INDICADORES '!$AI$25:$AI$28)</c15:sqref>
                        </c15:formulaRef>
                      </c:ext>
                    </c:extLst>
                    <c:numCache>
                      <c:formatCode>General</c:formatCode>
                      <c:ptCount val="6"/>
                    </c:numCache>
                  </c:numRef>
                </c:val>
                <c:extLst>
                  <c:ext xmlns:c16="http://schemas.microsoft.com/office/drawing/2014/chart" uri="{C3380CC4-5D6E-409C-BE32-E72D297353CC}">
                    <c16:uniqueId val="{00000001-7194-436C-8EA6-11BA41226698}"/>
                  </c:ext>
                </c:extLst>
              </c15:ser>
            </c15:filteredBarSeries>
          </c:ext>
        </c:extLst>
      </c:barChart>
      <c:catAx>
        <c:axId val="183747859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493951"/>
        <c:crosses val="autoZero"/>
        <c:auto val="1"/>
        <c:lblAlgn val="ctr"/>
        <c:lblOffset val="100"/>
        <c:noMultiLvlLbl val="0"/>
      </c:catAx>
      <c:valAx>
        <c:axId val="1837493951"/>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47859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CUMPLIMIENTO MENSUAL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'!$V$6:$AG$6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extLst xmlns:c15="http://schemas.microsoft.com/office/drawing/2012/chart"/>
            </c:strRef>
          </c:cat>
          <c:val>
            <c:numRef>
              <c:f>'INDICADORES '!#REF!</c:f>
              <c:numCache>
                <c:formatCode>General</c:formatCode>
                <c:ptCount val="12"/>
              </c:numCache>
              <c:extLst xmlns:c15="http://schemas.microsoft.com/office/drawing/2012/chart"/>
            </c:numRef>
          </c:val>
          <c:extLst xmlns:c15="http://schemas.microsoft.com/office/drawing/2012/chart">
            <c:ext xmlns:c16="http://schemas.microsoft.com/office/drawing/2014/chart" uri="{C3380CC4-5D6E-409C-BE32-E72D297353CC}">
              <c16:uniqueId val="{00000001-6221-46C1-BACC-9B6328569296}"/>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'INDICADORES '!$V$6:$AG$6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'INDICADORES '!$V$29:$AG$29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221-46C1-BACC-9B6328569296}"/>
            </c:ext>
          </c:extLst>
        </c:ser>
        <c:dLbls>
          <c:dLblPos val="inEnd"/>
          <c:showLegendKey val="0"/>
          <c:showVal val="1"/>
          <c:showCatName val="0"/>
          <c:showSerName val="0"/>
          <c:showPercent val="0"/>
          <c:showBubbleSize val="0"/>
        </c:dLbls>
        <c:gapWidth val="100"/>
        <c:overlap val="-24"/>
        <c:axId val="1837508351"/>
        <c:axId val="1837508831"/>
        <c:extLst>
          <c:ext xmlns:c15="http://schemas.microsoft.com/office/drawing/2012/chart" uri="{02D57815-91ED-43cb-92C2-25804820EDAC}">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lt1">
                                <a:lumMod val="95000"/>
                                <a:alpha val="54000"/>
                              </a:schemeClr>
                            </a:solidFill>
                          </a:ln>
                          <a:effectLst/>
                        </c:spPr>
                      </c15:leaderLines>
                    </c:ext>
                  </c:extLst>
                </c:dLbls>
                <c:cat>
                  <c:strRef>
                    <c:extLst>
                      <c:ext uri="{02D57815-91ED-43cb-92C2-25804820EDAC}">
                        <c15:formulaRef>
                          <c15:sqref>'INDICADORES '!$V$6:$AG$6</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'INDICADORES '!$V$30:$AG$30</c15:sqref>
                        </c15:formulaRef>
                      </c:ext>
                    </c:extLst>
                    <c:numCache>
                      <c:formatCode>0.0</c:formatCode>
                      <c:ptCount val="12"/>
                    </c:numCache>
                  </c:numRef>
                </c:val>
                <c:extLst>
                  <c:ext xmlns:c16="http://schemas.microsoft.com/office/drawing/2014/chart" uri="{C3380CC4-5D6E-409C-BE32-E72D297353CC}">
                    <c16:uniqueId val="{00000002-6221-46C1-BACC-9B6328569296}"/>
                  </c:ext>
                </c:extLst>
              </c15:ser>
            </c15:filteredBarSeries>
            <c15:filteredBarSeries>
              <c15: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'!$V$6:$AG$6</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'INDICADORES '!$V$31:$AG$31</c15:sqref>
                        </c15:formulaRef>
                      </c:ext>
                    </c:extLst>
                    <c:numCache>
                      <c:formatCode>0.0</c:formatCode>
                      <c:ptCount val="12"/>
                    </c:numCache>
                  </c:numRef>
                </c:val>
                <c:extLst xmlns:c15="http://schemas.microsoft.com/office/drawing/2012/chart">
                  <c:ext xmlns:c16="http://schemas.microsoft.com/office/drawing/2014/chart" uri="{C3380CC4-5D6E-409C-BE32-E72D297353CC}">
                    <c16:uniqueId val="{00000003-6221-46C1-BACC-9B6328569296}"/>
                  </c:ext>
                </c:extLst>
              </c15:ser>
            </c15:filteredBarSeries>
            <c15:filteredBarSeries>
              <c15: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xmlns:c15="http://schemas.microsoft.com/office/drawing/2012/chart">
                      <c:ext xmlns:c15="http://schemas.microsoft.com/office/drawing/2012/chart" uri="{02D57815-91ED-43cb-92C2-25804820EDAC}">
                        <c15:formulaRef>
                          <c15:sqref>'INDICADORES '!$V$6:$AG$6</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'INDICADORES '!$V$32:$AG$32</c15:sqref>
                        </c15:formulaRef>
                      </c:ext>
                    </c:extLst>
                    <c:numCache>
                      <c:formatCode>0.0</c:formatCode>
                      <c:ptCount val="12"/>
                    </c:numCache>
                  </c:numRef>
                </c:val>
                <c:extLst xmlns:c15="http://schemas.microsoft.com/office/drawing/2012/chart">
                  <c:ext xmlns:c16="http://schemas.microsoft.com/office/drawing/2014/chart" uri="{C3380CC4-5D6E-409C-BE32-E72D297353CC}">
                    <c16:uniqueId val="{00000004-6221-46C1-BACC-9B6328569296}"/>
                  </c:ext>
                </c:extLst>
              </c15:ser>
            </c15:filteredBarSeries>
          </c:ext>
        </c:extLst>
      </c:barChart>
      <c:catAx>
        <c:axId val="183750835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08831"/>
        <c:crosses val="autoZero"/>
        <c:auto val="1"/>
        <c:lblAlgn val="ctr"/>
        <c:lblOffset val="100"/>
        <c:noMultiLvlLbl val="0"/>
      </c:catAx>
      <c:valAx>
        <c:axId val="1837508831"/>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750835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7.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1</xdr:col>
      <xdr:colOff>829236</xdr:colOff>
      <xdr:row>0</xdr:row>
      <xdr:rowOff>44824</xdr:rowOff>
    </xdr:from>
    <xdr:to>
      <xdr:col>1</xdr:col>
      <xdr:colOff>1655990</xdr:colOff>
      <xdr:row>2</xdr:row>
      <xdr:rowOff>258354</xdr:rowOff>
    </xdr:to>
    <xdr:pic>
      <xdr:nvPicPr>
        <xdr:cNvPr id="3" name="Imagen 2">
          <a:extLst>
            <a:ext uri="{FF2B5EF4-FFF2-40B4-BE49-F238E27FC236}">
              <a16:creationId xmlns:a16="http://schemas.microsoft.com/office/drawing/2014/main" id="{7EB5E8CD-751C-4A89-9D59-91F02933AC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412" y="44824"/>
          <a:ext cx="826754" cy="841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41</xdr:col>
      <xdr:colOff>717177</xdr:colOff>
      <xdr:row>4</xdr:row>
      <xdr:rowOff>168087</xdr:rowOff>
    </xdr:from>
    <xdr:to>
      <xdr:col>42</xdr:col>
      <xdr:colOff>5502089</xdr:colOff>
      <xdr:row>10</xdr:row>
      <xdr:rowOff>694763</xdr:rowOff>
    </xdr:to>
    <xdr:graphicFrame macro="">
      <xdr:nvGraphicFramePr>
        <xdr:cNvPr id="7" name="Gráfico 6">
          <a:extLst>
            <a:ext uri="{FF2B5EF4-FFF2-40B4-BE49-F238E27FC236}">
              <a16:creationId xmlns:a16="http://schemas.microsoft.com/office/drawing/2014/main" id="{6426693A-CC3B-467A-A5BA-10B03E627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45</xdr:col>
      <xdr:colOff>44823</xdr:colOff>
      <xdr:row>4</xdr:row>
      <xdr:rowOff>190499</xdr:rowOff>
    </xdr:from>
    <xdr:to>
      <xdr:col>51</xdr:col>
      <xdr:colOff>44823</xdr:colOff>
      <xdr:row>11</xdr:row>
      <xdr:rowOff>67235</xdr:rowOff>
    </xdr:to>
    <xdr:graphicFrame macro="">
      <xdr:nvGraphicFramePr>
        <xdr:cNvPr id="8" name="Gráfico 7">
          <a:extLst>
            <a:ext uri="{FF2B5EF4-FFF2-40B4-BE49-F238E27FC236}">
              <a16:creationId xmlns:a16="http://schemas.microsoft.com/office/drawing/2014/main" id="{A4CE9283-46B0-4DC7-B40E-7BA6232F0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2891118</xdr:colOff>
      <xdr:row>16</xdr:row>
      <xdr:rowOff>403413</xdr:rowOff>
    </xdr:from>
    <xdr:to>
      <xdr:col>45</xdr:col>
      <xdr:colOff>425824</xdr:colOff>
      <xdr:row>23</xdr:row>
      <xdr:rowOff>64995</xdr:rowOff>
    </xdr:to>
    <xdr:graphicFrame macro="">
      <xdr:nvGraphicFramePr>
        <xdr:cNvPr id="13" name="Gráfico 12">
          <a:extLst>
            <a:ext uri="{FF2B5EF4-FFF2-40B4-BE49-F238E27FC236}">
              <a16:creationId xmlns:a16="http://schemas.microsoft.com/office/drawing/2014/main" id="{EFE76D2F-EAFB-4CD3-9D54-72B7EC8585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42</xdr:col>
      <xdr:colOff>3316940</xdr:colOff>
      <xdr:row>28</xdr:row>
      <xdr:rowOff>168089</xdr:rowOff>
    </xdr:from>
    <xdr:to>
      <xdr:col>45</xdr:col>
      <xdr:colOff>593911</xdr:colOff>
      <xdr:row>36</xdr:row>
      <xdr:rowOff>89647</xdr:rowOff>
    </xdr:to>
    <xdr:graphicFrame macro="">
      <xdr:nvGraphicFramePr>
        <xdr:cNvPr id="14" name="Gráfico 13">
          <a:extLst>
            <a:ext uri="{FF2B5EF4-FFF2-40B4-BE49-F238E27FC236}">
              <a16:creationId xmlns:a16="http://schemas.microsoft.com/office/drawing/2014/main" id="{72F7C89E-9CE6-4C40-9A0F-2BF900F6C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605116</xdr:colOff>
      <xdr:row>40</xdr:row>
      <xdr:rowOff>224117</xdr:rowOff>
    </xdr:from>
    <xdr:to>
      <xdr:col>42</xdr:col>
      <xdr:colOff>5502088</xdr:colOff>
      <xdr:row>48</xdr:row>
      <xdr:rowOff>123264</xdr:rowOff>
    </xdr:to>
    <xdr:graphicFrame macro="">
      <xdr:nvGraphicFramePr>
        <xdr:cNvPr id="15" name="Gráfico 14">
          <a:extLst>
            <a:ext uri="{FF2B5EF4-FFF2-40B4-BE49-F238E27FC236}">
              <a16:creationId xmlns:a16="http://schemas.microsoft.com/office/drawing/2014/main" id="{87686195-CDE5-4782-931A-3FCD65CD5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45</xdr:col>
      <xdr:colOff>515470</xdr:colOff>
      <xdr:row>41</xdr:row>
      <xdr:rowOff>67235</xdr:rowOff>
    </xdr:from>
    <xdr:to>
      <xdr:col>51</xdr:col>
      <xdr:colOff>89646</xdr:colOff>
      <xdr:row>48</xdr:row>
      <xdr:rowOff>143435</xdr:rowOff>
    </xdr:to>
    <xdr:graphicFrame macro="">
      <xdr:nvGraphicFramePr>
        <xdr:cNvPr id="16" name="Gráfico 15">
          <a:extLst>
            <a:ext uri="{FF2B5EF4-FFF2-40B4-BE49-F238E27FC236}">
              <a16:creationId xmlns:a16="http://schemas.microsoft.com/office/drawing/2014/main" id="{FF5B44EA-CF6C-4052-8F04-6C3EED489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268941</xdr:colOff>
      <xdr:row>52</xdr:row>
      <xdr:rowOff>246529</xdr:rowOff>
    </xdr:from>
    <xdr:to>
      <xdr:col>42</xdr:col>
      <xdr:colOff>5591735</xdr:colOff>
      <xdr:row>58</xdr:row>
      <xdr:rowOff>392205</xdr:rowOff>
    </xdr:to>
    <xdr:graphicFrame macro="">
      <xdr:nvGraphicFramePr>
        <xdr:cNvPr id="17" name="Gráfico 16">
          <a:extLst>
            <a:ext uri="{FF2B5EF4-FFF2-40B4-BE49-F238E27FC236}">
              <a16:creationId xmlns:a16="http://schemas.microsoft.com/office/drawing/2014/main" id="{B7E27E0C-42C2-4219-9B67-9C8F96D29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44</xdr:col>
      <xdr:colOff>739588</xdr:colOff>
      <xdr:row>52</xdr:row>
      <xdr:rowOff>369794</xdr:rowOff>
    </xdr:from>
    <xdr:to>
      <xdr:col>50</xdr:col>
      <xdr:colOff>739588</xdr:colOff>
      <xdr:row>59</xdr:row>
      <xdr:rowOff>177053</xdr:rowOff>
    </xdr:to>
    <xdr:graphicFrame macro="">
      <xdr:nvGraphicFramePr>
        <xdr:cNvPr id="18" name="Gráfico 17">
          <a:extLst>
            <a:ext uri="{FF2B5EF4-FFF2-40B4-BE49-F238E27FC236}">
              <a16:creationId xmlns:a16="http://schemas.microsoft.com/office/drawing/2014/main" id="{A65AEE2F-0AB2-40B0-925B-8D89653CB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41</xdr:col>
      <xdr:colOff>761999</xdr:colOff>
      <xdr:row>64</xdr:row>
      <xdr:rowOff>425823</xdr:rowOff>
    </xdr:from>
    <xdr:to>
      <xdr:col>43</xdr:col>
      <xdr:colOff>347382</xdr:colOff>
      <xdr:row>70</xdr:row>
      <xdr:rowOff>356347</xdr:rowOff>
    </xdr:to>
    <xdr:graphicFrame macro="">
      <xdr:nvGraphicFramePr>
        <xdr:cNvPr id="19" name="Gráfico 18">
          <a:extLst>
            <a:ext uri="{FF2B5EF4-FFF2-40B4-BE49-F238E27FC236}">
              <a16:creationId xmlns:a16="http://schemas.microsoft.com/office/drawing/2014/main" id="{C8793A34-91B4-42D5-97D2-6FAB8D8AA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45</xdr:col>
      <xdr:colOff>179294</xdr:colOff>
      <xdr:row>65</xdr:row>
      <xdr:rowOff>67236</xdr:rowOff>
    </xdr:from>
    <xdr:to>
      <xdr:col>51</xdr:col>
      <xdr:colOff>179294</xdr:colOff>
      <xdr:row>70</xdr:row>
      <xdr:rowOff>221877</xdr:rowOff>
    </xdr:to>
    <xdr:graphicFrame macro="">
      <xdr:nvGraphicFramePr>
        <xdr:cNvPr id="20" name="Gráfico 19">
          <a:extLst>
            <a:ext uri="{FF2B5EF4-FFF2-40B4-BE49-F238E27FC236}">
              <a16:creationId xmlns:a16="http://schemas.microsoft.com/office/drawing/2014/main" id="{2017DDE5-95BF-49F4-B215-C25A0328B3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41</xdr:col>
      <xdr:colOff>761999</xdr:colOff>
      <xdr:row>79</xdr:row>
      <xdr:rowOff>0</xdr:rowOff>
    </xdr:from>
    <xdr:to>
      <xdr:col>43</xdr:col>
      <xdr:colOff>100852</xdr:colOff>
      <xdr:row>86</xdr:row>
      <xdr:rowOff>212912</xdr:rowOff>
    </xdr:to>
    <xdr:graphicFrame macro="">
      <xdr:nvGraphicFramePr>
        <xdr:cNvPr id="25" name="Gráfico 24">
          <a:extLst>
            <a:ext uri="{FF2B5EF4-FFF2-40B4-BE49-F238E27FC236}">
              <a16:creationId xmlns:a16="http://schemas.microsoft.com/office/drawing/2014/main" id="{D5BA3D2C-FC1F-4F72-BB29-C7114F5D7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45</xdr:col>
      <xdr:colOff>246529</xdr:colOff>
      <xdr:row>79</xdr:row>
      <xdr:rowOff>179294</xdr:rowOff>
    </xdr:from>
    <xdr:to>
      <xdr:col>51</xdr:col>
      <xdr:colOff>246529</xdr:colOff>
      <xdr:row>86</xdr:row>
      <xdr:rowOff>188259</xdr:rowOff>
    </xdr:to>
    <xdr:graphicFrame macro="">
      <xdr:nvGraphicFramePr>
        <xdr:cNvPr id="26" name="Gráfico 25">
          <a:extLst>
            <a:ext uri="{FF2B5EF4-FFF2-40B4-BE49-F238E27FC236}">
              <a16:creationId xmlns:a16="http://schemas.microsoft.com/office/drawing/2014/main" id="{0A8623C2-4996-4BAF-BA53-1FB94736A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41</xdr:col>
      <xdr:colOff>717175</xdr:colOff>
      <xdr:row>90</xdr:row>
      <xdr:rowOff>257734</xdr:rowOff>
    </xdr:from>
    <xdr:to>
      <xdr:col>43</xdr:col>
      <xdr:colOff>123264</xdr:colOff>
      <xdr:row>98</xdr:row>
      <xdr:rowOff>89647</xdr:rowOff>
    </xdr:to>
    <xdr:graphicFrame macro="">
      <xdr:nvGraphicFramePr>
        <xdr:cNvPr id="27" name="Gráfico 26">
          <a:extLst>
            <a:ext uri="{FF2B5EF4-FFF2-40B4-BE49-F238E27FC236}">
              <a16:creationId xmlns:a16="http://schemas.microsoft.com/office/drawing/2014/main" id="{C4B75227-CCFF-48A3-83BE-5EFC47838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45</xdr:col>
      <xdr:colOff>100853</xdr:colOff>
      <xdr:row>90</xdr:row>
      <xdr:rowOff>336177</xdr:rowOff>
    </xdr:from>
    <xdr:to>
      <xdr:col>51</xdr:col>
      <xdr:colOff>100853</xdr:colOff>
      <xdr:row>97</xdr:row>
      <xdr:rowOff>322730</xdr:rowOff>
    </xdr:to>
    <xdr:graphicFrame macro="">
      <xdr:nvGraphicFramePr>
        <xdr:cNvPr id="28" name="Gráfico 27">
          <a:extLst>
            <a:ext uri="{FF2B5EF4-FFF2-40B4-BE49-F238E27FC236}">
              <a16:creationId xmlns:a16="http://schemas.microsoft.com/office/drawing/2014/main" id="{5B675565-B586-4334-B115-10ECD0F89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42</xdr:col>
      <xdr:colOff>0</xdr:colOff>
      <xdr:row>103</xdr:row>
      <xdr:rowOff>0</xdr:rowOff>
    </xdr:from>
    <xdr:to>
      <xdr:col>44</xdr:col>
      <xdr:colOff>190500</xdr:colOff>
      <xdr:row>110</xdr:row>
      <xdr:rowOff>44823</xdr:rowOff>
    </xdr:to>
    <xdr:graphicFrame macro="">
      <xdr:nvGraphicFramePr>
        <xdr:cNvPr id="29" name="Gráfico 28">
          <a:extLst>
            <a:ext uri="{FF2B5EF4-FFF2-40B4-BE49-F238E27FC236}">
              <a16:creationId xmlns:a16="http://schemas.microsoft.com/office/drawing/2014/main" id="{4B57BE99-3D2D-46A7-B6B7-7ED668C8D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45</xdr:col>
      <xdr:colOff>235324</xdr:colOff>
      <xdr:row>103</xdr:row>
      <xdr:rowOff>56029</xdr:rowOff>
    </xdr:from>
    <xdr:to>
      <xdr:col>51</xdr:col>
      <xdr:colOff>235324</xdr:colOff>
      <xdr:row>109</xdr:row>
      <xdr:rowOff>221876</xdr:rowOff>
    </xdr:to>
    <xdr:graphicFrame macro="">
      <xdr:nvGraphicFramePr>
        <xdr:cNvPr id="30" name="Gráfico 29">
          <a:extLst>
            <a:ext uri="{FF2B5EF4-FFF2-40B4-BE49-F238E27FC236}">
              <a16:creationId xmlns:a16="http://schemas.microsoft.com/office/drawing/2014/main" id="{076C737E-191A-48A1-B4ED-3E0E403A2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41</xdr:col>
      <xdr:colOff>661147</xdr:colOff>
      <xdr:row>114</xdr:row>
      <xdr:rowOff>414618</xdr:rowOff>
    </xdr:from>
    <xdr:to>
      <xdr:col>43</xdr:col>
      <xdr:colOff>493058</xdr:colOff>
      <xdr:row>121</xdr:row>
      <xdr:rowOff>123266</xdr:rowOff>
    </xdr:to>
    <xdr:graphicFrame macro="">
      <xdr:nvGraphicFramePr>
        <xdr:cNvPr id="31" name="Gráfico 30">
          <a:extLst>
            <a:ext uri="{FF2B5EF4-FFF2-40B4-BE49-F238E27FC236}">
              <a16:creationId xmlns:a16="http://schemas.microsoft.com/office/drawing/2014/main" id="{EFEA832A-3E97-4A00-ABE2-50D3689DE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45</xdr:col>
      <xdr:colOff>56030</xdr:colOff>
      <xdr:row>115</xdr:row>
      <xdr:rowOff>179294</xdr:rowOff>
    </xdr:from>
    <xdr:to>
      <xdr:col>51</xdr:col>
      <xdr:colOff>56030</xdr:colOff>
      <xdr:row>121</xdr:row>
      <xdr:rowOff>121024</xdr:rowOff>
    </xdr:to>
    <xdr:graphicFrame macro="">
      <xdr:nvGraphicFramePr>
        <xdr:cNvPr id="32" name="Gráfico 31">
          <a:extLst>
            <a:ext uri="{FF2B5EF4-FFF2-40B4-BE49-F238E27FC236}">
              <a16:creationId xmlns:a16="http://schemas.microsoft.com/office/drawing/2014/main" id="{3FEB3569-7BA6-4F91-9A82-10B3BFF33E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42</xdr:col>
      <xdr:colOff>2756647</xdr:colOff>
      <xdr:row>127</xdr:row>
      <xdr:rowOff>100853</xdr:rowOff>
    </xdr:from>
    <xdr:to>
      <xdr:col>46</xdr:col>
      <xdr:colOff>616322</xdr:colOff>
      <xdr:row>133</xdr:row>
      <xdr:rowOff>78441</xdr:rowOff>
    </xdr:to>
    <xdr:graphicFrame macro="">
      <xdr:nvGraphicFramePr>
        <xdr:cNvPr id="33" name="Gráfico 32">
          <a:extLst>
            <a:ext uri="{FF2B5EF4-FFF2-40B4-BE49-F238E27FC236}">
              <a16:creationId xmlns:a16="http://schemas.microsoft.com/office/drawing/2014/main" id="{A5298BB7-B4A0-470A-86AD-4CEC18CA4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2"/>
  <sheetViews>
    <sheetView showGridLines="0" tabSelected="1" zoomScale="70" zoomScaleNormal="70" workbookViewId="0">
      <selection activeCell="A5" sqref="A5:A7"/>
    </sheetView>
  </sheetViews>
  <sheetFormatPr baseColWidth="10" defaultRowHeight="39.950000000000003" customHeight="1" x14ac:dyDescent="0.25"/>
  <cols>
    <col min="1" max="1" width="14.5703125" customWidth="1"/>
    <col min="2" max="2" width="24.85546875" customWidth="1"/>
    <col min="3" max="3" width="38.28515625" customWidth="1"/>
    <col min="4" max="4" width="13.7109375" customWidth="1"/>
    <col min="5" max="5" width="22.7109375" customWidth="1"/>
    <col min="6" max="6" width="49.5703125" customWidth="1"/>
    <col min="8" max="8" width="15.140625" customWidth="1"/>
    <col min="10" max="10" width="13" bestFit="1" customWidth="1"/>
    <col min="16" max="16" width="13" customWidth="1"/>
    <col min="19" max="20" width="14.5703125" customWidth="1"/>
    <col min="36" max="36" width="27.42578125" customWidth="1"/>
    <col min="37" max="37" width="44" customWidth="1"/>
    <col min="38" max="38" width="43.42578125" customWidth="1"/>
    <col min="39" max="39" width="26.5703125" customWidth="1"/>
  </cols>
  <sheetData>
    <row r="1" spans="1:39" ht="24.95" customHeight="1" x14ac:dyDescent="0.25">
      <c r="A1" s="46"/>
      <c r="B1" s="47"/>
      <c r="C1" s="48"/>
      <c r="D1" s="39" t="s">
        <v>173</v>
      </c>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row>
    <row r="2" spans="1:39" ht="24.95" customHeight="1" x14ac:dyDescent="0.25">
      <c r="A2" s="49"/>
      <c r="B2" s="50"/>
      <c r="C2" s="51"/>
      <c r="D2" s="41" t="s">
        <v>178</v>
      </c>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39" ht="24.95" customHeight="1" x14ac:dyDescent="0.25">
      <c r="A3" s="52"/>
      <c r="B3" s="53"/>
      <c r="C3" s="54"/>
      <c r="D3" s="40" t="s">
        <v>172</v>
      </c>
      <c r="E3" s="40"/>
      <c r="F3" s="40"/>
      <c r="G3" s="40"/>
      <c r="H3" s="40" t="s">
        <v>176</v>
      </c>
      <c r="I3" s="40"/>
      <c r="J3" s="40"/>
      <c r="K3" s="40"/>
      <c r="L3" s="40"/>
      <c r="M3" s="40"/>
      <c r="N3" s="40"/>
      <c r="O3" s="40"/>
      <c r="P3" s="40"/>
      <c r="Q3" s="40"/>
      <c r="R3" s="40"/>
      <c r="S3" s="40"/>
      <c r="T3" s="40"/>
      <c r="U3" s="40"/>
      <c r="V3" s="40" t="s">
        <v>177</v>
      </c>
      <c r="W3" s="40"/>
      <c r="X3" s="40"/>
      <c r="Y3" s="40"/>
      <c r="Z3" s="40"/>
      <c r="AA3" s="40"/>
      <c r="AB3" s="40"/>
      <c r="AC3" s="40"/>
      <c r="AD3" s="40"/>
      <c r="AE3" s="40"/>
      <c r="AF3" s="40"/>
      <c r="AG3" s="40"/>
      <c r="AH3" s="40"/>
      <c r="AI3" s="40"/>
      <c r="AJ3" s="40" t="s">
        <v>175</v>
      </c>
      <c r="AK3" s="40"/>
      <c r="AL3" s="40"/>
      <c r="AM3" s="40"/>
    </row>
    <row r="4" spans="1:39" ht="14.25" customHeight="1" x14ac:dyDescent="0.2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4"/>
    </row>
    <row r="5" spans="1:39" ht="24.95" customHeight="1" x14ac:dyDescent="0.25">
      <c r="A5" s="55" t="s">
        <v>216</v>
      </c>
      <c r="B5" s="45" t="s">
        <v>1</v>
      </c>
      <c r="C5" s="45" t="s">
        <v>204</v>
      </c>
      <c r="D5" s="55" t="s">
        <v>129</v>
      </c>
      <c r="E5" s="45" t="s">
        <v>3</v>
      </c>
      <c r="F5" s="45" t="s">
        <v>5</v>
      </c>
      <c r="G5" s="55" t="s">
        <v>4</v>
      </c>
      <c r="H5" s="45" t="s">
        <v>128</v>
      </c>
      <c r="I5" s="55" t="s">
        <v>24</v>
      </c>
      <c r="J5" s="57" t="s">
        <v>174</v>
      </c>
      <c r="K5" s="57"/>
      <c r="L5" s="57"/>
      <c r="M5" s="57"/>
      <c r="N5" s="57"/>
      <c r="O5" s="57"/>
      <c r="P5" s="57"/>
      <c r="Q5" s="57"/>
      <c r="R5" s="57"/>
      <c r="S5" s="57"/>
      <c r="T5" s="57"/>
      <c r="U5" s="57"/>
      <c r="V5" s="57" t="s">
        <v>203</v>
      </c>
      <c r="W5" s="57"/>
      <c r="X5" s="57"/>
      <c r="Y5" s="57"/>
      <c r="Z5" s="57"/>
      <c r="AA5" s="57"/>
      <c r="AB5" s="57"/>
      <c r="AC5" s="57"/>
      <c r="AD5" s="57"/>
      <c r="AE5" s="57"/>
      <c r="AF5" s="57"/>
      <c r="AG5" s="57"/>
      <c r="AH5" s="45" t="s">
        <v>30</v>
      </c>
      <c r="AI5" s="45"/>
      <c r="AJ5" s="45" t="s">
        <v>28</v>
      </c>
      <c r="AK5" s="45" t="s">
        <v>22</v>
      </c>
      <c r="AL5" s="45" t="s">
        <v>29</v>
      </c>
      <c r="AM5" s="45" t="s">
        <v>23</v>
      </c>
    </row>
    <row r="6" spans="1:39" ht="24.95" customHeight="1" x14ac:dyDescent="0.25">
      <c r="A6" s="55"/>
      <c r="B6" s="45"/>
      <c r="C6" s="45"/>
      <c r="D6" s="55"/>
      <c r="E6" s="45"/>
      <c r="F6" s="45"/>
      <c r="G6" s="55"/>
      <c r="H6" s="45"/>
      <c r="I6" s="55"/>
      <c r="J6" s="56" t="s">
        <v>6</v>
      </c>
      <c r="K6" s="56" t="s">
        <v>7</v>
      </c>
      <c r="L6" s="56" t="s">
        <v>8</v>
      </c>
      <c r="M6" s="56" t="s">
        <v>9</v>
      </c>
      <c r="N6" s="56" t="s">
        <v>10</v>
      </c>
      <c r="O6" s="56" t="s">
        <v>11</v>
      </c>
      <c r="P6" s="56" t="s">
        <v>12</v>
      </c>
      <c r="Q6" s="56" t="s">
        <v>13</v>
      </c>
      <c r="R6" s="56" t="s">
        <v>14</v>
      </c>
      <c r="S6" s="56" t="s">
        <v>15</v>
      </c>
      <c r="T6" s="56" t="s">
        <v>16</v>
      </c>
      <c r="U6" s="56" t="s">
        <v>17</v>
      </c>
      <c r="V6" s="31" t="s">
        <v>6</v>
      </c>
      <c r="W6" s="31" t="s">
        <v>7</v>
      </c>
      <c r="X6" s="31" t="s">
        <v>8</v>
      </c>
      <c r="Y6" s="31" t="s">
        <v>9</v>
      </c>
      <c r="Z6" s="31" t="s">
        <v>10</v>
      </c>
      <c r="AA6" s="31" t="s">
        <v>11</v>
      </c>
      <c r="AB6" s="31" t="s">
        <v>12</v>
      </c>
      <c r="AC6" s="31" t="s">
        <v>13</v>
      </c>
      <c r="AD6" s="31" t="s">
        <v>14</v>
      </c>
      <c r="AE6" s="31" t="s">
        <v>15</v>
      </c>
      <c r="AF6" s="31" t="s">
        <v>16</v>
      </c>
      <c r="AG6" s="31" t="s">
        <v>17</v>
      </c>
      <c r="AH6" s="45"/>
      <c r="AI6" s="45"/>
      <c r="AJ6" s="45"/>
      <c r="AK6" s="45"/>
      <c r="AL6" s="45"/>
      <c r="AM6" s="45"/>
    </row>
    <row r="7" spans="1:39" ht="24.95" customHeight="1" x14ac:dyDescent="0.25">
      <c r="A7" s="55"/>
      <c r="B7" s="45"/>
      <c r="C7" s="45"/>
      <c r="D7" s="55"/>
      <c r="E7" s="45"/>
      <c r="F7" s="45"/>
      <c r="G7" s="55"/>
      <c r="H7" s="45"/>
      <c r="I7" s="55"/>
      <c r="J7" s="56"/>
      <c r="K7" s="56"/>
      <c r="L7" s="56"/>
      <c r="M7" s="56"/>
      <c r="N7" s="56"/>
      <c r="O7" s="56"/>
      <c r="P7" s="56"/>
      <c r="Q7" s="56"/>
      <c r="R7" s="56"/>
      <c r="S7" s="56"/>
      <c r="T7" s="56"/>
      <c r="U7" s="56"/>
      <c r="V7" s="58" t="s">
        <v>18</v>
      </c>
      <c r="W7" s="58"/>
      <c r="X7" s="58"/>
      <c r="Y7" s="58" t="s">
        <v>19</v>
      </c>
      <c r="Z7" s="58"/>
      <c r="AA7" s="58"/>
      <c r="AB7" s="58" t="s">
        <v>20</v>
      </c>
      <c r="AC7" s="58"/>
      <c r="AD7" s="58"/>
      <c r="AE7" s="58" t="s">
        <v>21</v>
      </c>
      <c r="AF7" s="58"/>
      <c r="AG7" s="58"/>
      <c r="AH7" s="45"/>
      <c r="AI7" s="45"/>
      <c r="AJ7" s="45"/>
      <c r="AK7" s="45"/>
      <c r="AL7" s="45"/>
      <c r="AM7" s="45"/>
    </row>
    <row r="8" spans="1:39" ht="35.1" customHeight="1" x14ac:dyDescent="0.25">
      <c r="A8" s="38">
        <v>1</v>
      </c>
      <c r="B8" s="62" t="s">
        <v>51</v>
      </c>
      <c r="C8" s="35" t="s">
        <v>208</v>
      </c>
      <c r="D8" s="63" t="s">
        <v>130</v>
      </c>
      <c r="E8" s="63" t="s">
        <v>25</v>
      </c>
      <c r="F8" s="62" t="s">
        <v>179</v>
      </c>
      <c r="G8" s="62" t="s">
        <v>26</v>
      </c>
      <c r="H8" s="62" t="s">
        <v>202</v>
      </c>
      <c r="I8" s="64" t="s">
        <v>33</v>
      </c>
      <c r="J8" s="65"/>
      <c r="K8" s="65"/>
      <c r="L8" s="65"/>
      <c r="M8" s="65"/>
      <c r="N8" s="65"/>
      <c r="O8" s="65"/>
      <c r="P8" s="65"/>
      <c r="Q8" s="65"/>
      <c r="R8" s="65"/>
      <c r="S8" s="65"/>
      <c r="T8" s="65"/>
      <c r="U8" s="65"/>
      <c r="V8" s="59" t="e">
        <f>SUM(J8+K8+L8)*1000000/SUM(J11+K11+L11)</f>
        <v>#DIV/0!</v>
      </c>
      <c r="W8" s="59"/>
      <c r="X8" s="59"/>
      <c r="Y8" s="59" t="e">
        <f>SUM(L8+M8+N8)*1000000/SUM(L11+M11+N11)</f>
        <v>#DIV/0!</v>
      </c>
      <c r="Z8" s="59"/>
      <c r="AA8" s="59"/>
      <c r="AB8" s="59" t="e">
        <f>SUM(P8+Q8+R8)*1000000/SUM(P11+Q11+R11)</f>
        <v>#DIV/0!</v>
      </c>
      <c r="AC8" s="59"/>
      <c r="AD8" s="59"/>
      <c r="AE8" s="59" t="e">
        <f>SUM(S8+T8+U8)*1000000/SUM(S11+T11+U11)</f>
        <v>#DIV/0!</v>
      </c>
      <c r="AF8" s="59"/>
      <c r="AG8" s="59"/>
      <c r="AH8" s="59" t="e">
        <f>AVERAGE(V8:AG11)</f>
        <v>#DIV/0!</v>
      </c>
      <c r="AI8" s="59"/>
      <c r="AJ8" s="60">
        <v>0</v>
      </c>
      <c r="AK8" s="32" t="s">
        <v>56</v>
      </c>
      <c r="AL8" s="61"/>
      <c r="AM8" s="61"/>
    </row>
    <row r="9" spans="1:39" ht="35.1" customHeight="1" x14ac:dyDescent="0.25">
      <c r="A9" s="38"/>
      <c r="B9" s="62"/>
      <c r="C9" s="36"/>
      <c r="D9" s="63"/>
      <c r="E9" s="63"/>
      <c r="F9" s="62"/>
      <c r="G9" s="62"/>
      <c r="H9" s="62"/>
      <c r="I9" s="64"/>
      <c r="J9" s="65"/>
      <c r="K9" s="65"/>
      <c r="L9" s="65"/>
      <c r="M9" s="65"/>
      <c r="N9" s="65"/>
      <c r="O9" s="65"/>
      <c r="P9" s="65"/>
      <c r="Q9" s="65"/>
      <c r="R9" s="65"/>
      <c r="S9" s="65"/>
      <c r="T9" s="65"/>
      <c r="U9" s="65"/>
      <c r="V9" s="59"/>
      <c r="W9" s="59"/>
      <c r="X9" s="59"/>
      <c r="Y9" s="59"/>
      <c r="Z9" s="59"/>
      <c r="AA9" s="59"/>
      <c r="AB9" s="59"/>
      <c r="AC9" s="59"/>
      <c r="AD9" s="59"/>
      <c r="AE9" s="59"/>
      <c r="AF9" s="59"/>
      <c r="AG9" s="59"/>
      <c r="AH9" s="59"/>
      <c r="AI9" s="59"/>
      <c r="AJ9" s="60"/>
      <c r="AK9" s="32" t="s">
        <v>58</v>
      </c>
      <c r="AL9" s="61"/>
      <c r="AM9" s="61"/>
    </row>
    <row r="10" spans="1:39" ht="35.1" customHeight="1" x14ac:dyDescent="0.25">
      <c r="A10" s="38"/>
      <c r="B10" s="62"/>
      <c r="C10" s="36"/>
      <c r="D10" s="63"/>
      <c r="E10" s="63"/>
      <c r="F10" s="32" t="s">
        <v>180</v>
      </c>
      <c r="G10" s="62"/>
      <c r="H10" s="62"/>
      <c r="I10" s="33" t="s">
        <v>27</v>
      </c>
      <c r="J10" s="34"/>
      <c r="K10" s="34"/>
      <c r="L10" s="34"/>
      <c r="M10" s="34"/>
      <c r="N10" s="34"/>
      <c r="O10" s="34"/>
      <c r="P10" s="34"/>
      <c r="Q10" s="34"/>
      <c r="R10" s="34"/>
      <c r="S10" s="34"/>
      <c r="T10" s="34"/>
      <c r="U10" s="34"/>
      <c r="V10" s="59"/>
      <c r="W10" s="59"/>
      <c r="X10" s="59"/>
      <c r="Y10" s="59"/>
      <c r="Z10" s="59"/>
      <c r="AA10" s="59"/>
      <c r="AB10" s="59"/>
      <c r="AC10" s="59"/>
      <c r="AD10" s="59"/>
      <c r="AE10" s="59"/>
      <c r="AF10" s="59"/>
      <c r="AG10" s="59"/>
      <c r="AH10" s="59"/>
      <c r="AI10" s="59"/>
      <c r="AJ10" s="60"/>
      <c r="AK10" s="32" t="s">
        <v>60</v>
      </c>
      <c r="AL10" s="61"/>
      <c r="AM10" s="61"/>
    </row>
    <row r="11" spans="1:39" ht="35.1" customHeight="1" x14ac:dyDescent="0.25">
      <c r="A11" s="38"/>
      <c r="B11" s="62"/>
      <c r="C11" s="37"/>
      <c r="D11" s="63"/>
      <c r="E11" s="63"/>
      <c r="F11" s="32" t="s">
        <v>181</v>
      </c>
      <c r="G11" s="62"/>
      <c r="H11" s="62"/>
      <c r="I11" s="33" t="s">
        <v>34</v>
      </c>
      <c r="J11" s="34"/>
      <c r="K11" s="34"/>
      <c r="L11" s="34"/>
      <c r="M11" s="34"/>
      <c r="N11" s="34"/>
      <c r="O11" s="34"/>
      <c r="P11" s="34"/>
      <c r="Q11" s="34"/>
      <c r="R11" s="34"/>
      <c r="S11" s="34"/>
      <c r="T11" s="34"/>
      <c r="U11" s="34"/>
      <c r="V11" s="59"/>
      <c r="W11" s="59"/>
      <c r="X11" s="59"/>
      <c r="Y11" s="59"/>
      <c r="Z11" s="59"/>
      <c r="AA11" s="59"/>
      <c r="AB11" s="59"/>
      <c r="AC11" s="59"/>
      <c r="AD11" s="59"/>
      <c r="AE11" s="59"/>
      <c r="AF11" s="59"/>
      <c r="AG11" s="59"/>
      <c r="AH11" s="59"/>
      <c r="AI11" s="59"/>
      <c r="AJ11" s="60"/>
      <c r="AK11" s="32" t="s">
        <v>59</v>
      </c>
      <c r="AL11" s="61"/>
      <c r="AM11" s="61"/>
    </row>
    <row r="12" spans="1:39" ht="35.1" customHeight="1" x14ac:dyDescent="0.25">
      <c r="A12" s="38" t="s">
        <v>35</v>
      </c>
      <c r="B12" s="62" t="s">
        <v>49</v>
      </c>
      <c r="C12" s="35" t="s">
        <v>209</v>
      </c>
      <c r="D12" s="63" t="s">
        <v>130</v>
      </c>
      <c r="E12" s="63" t="s">
        <v>36</v>
      </c>
      <c r="F12" s="62" t="s">
        <v>182</v>
      </c>
      <c r="G12" s="62" t="s">
        <v>37</v>
      </c>
      <c r="H12" s="62" t="s">
        <v>202</v>
      </c>
      <c r="I12" s="64" t="s">
        <v>38</v>
      </c>
      <c r="J12" s="40"/>
      <c r="K12" s="40"/>
      <c r="L12" s="40"/>
      <c r="M12" s="40"/>
      <c r="N12" s="40"/>
      <c r="O12" s="40"/>
      <c r="P12" s="40"/>
      <c r="Q12" s="40"/>
      <c r="R12" s="40"/>
      <c r="S12" s="40"/>
      <c r="T12" s="40"/>
      <c r="U12" s="40"/>
      <c r="V12" s="65">
        <f>J14-J12</f>
        <v>0</v>
      </c>
      <c r="W12" s="65"/>
      <c r="X12" s="65"/>
      <c r="Y12" s="65"/>
      <c r="Z12" s="65"/>
      <c r="AA12" s="65"/>
      <c r="AB12" s="65"/>
      <c r="AC12" s="65"/>
      <c r="AD12" s="65"/>
      <c r="AE12" s="65"/>
      <c r="AF12" s="65"/>
      <c r="AG12" s="65"/>
      <c r="AH12" s="65">
        <f>V12</f>
        <v>0</v>
      </c>
      <c r="AI12" s="40"/>
      <c r="AJ12" s="40" t="s">
        <v>40</v>
      </c>
      <c r="AK12" s="62" t="s">
        <v>46</v>
      </c>
      <c r="AL12" s="61"/>
      <c r="AM12" s="61"/>
    </row>
    <row r="13" spans="1:39" ht="35.1" customHeight="1" x14ac:dyDescent="0.25">
      <c r="A13" s="38"/>
      <c r="B13" s="62"/>
      <c r="C13" s="36"/>
      <c r="D13" s="63"/>
      <c r="E13" s="63"/>
      <c r="F13" s="62"/>
      <c r="G13" s="62"/>
      <c r="H13" s="62"/>
      <c r="I13" s="64"/>
      <c r="J13" s="40"/>
      <c r="K13" s="40"/>
      <c r="L13" s="40"/>
      <c r="M13" s="40"/>
      <c r="N13" s="40"/>
      <c r="O13" s="40"/>
      <c r="P13" s="40"/>
      <c r="Q13" s="40"/>
      <c r="R13" s="40"/>
      <c r="S13" s="40"/>
      <c r="T13" s="40"/>
      <c r="U13" s="40"/>
      <c r="V13" s="65"/>
      <c r="W13" s="65"/>
      <c r="X13" s="65"/>
      <c r="Y13" s="65"/>
      <c r="Z13" s="65"/>
      <c r="AA13" s="65"/>
      <c r="AB13" s="65"/>
      <c r="AC13" s="65"/>
      <c r="AD13" s="65"/>
      <c r="AE13" s="65"/>
      <c r="AF13" s="65"/>
      <c r="AG13" s="65"/>
      <c r="AH13" s="40"/>
      <c r="AI13" s="40"/>
      <c r="AJ13" s="40"/>
      <c r="AK13" s="62"/>
      <c r="AL13" s="61"/>
      <c r="AM13" s="61"/>
    </row>
    <row r="14" spans="1:39" ht="35.1" customHeight="1" x14ac:dyDescent="0.25">
      <c r="A14" s="38"/>
      <c r="B14" s="62"/>
      <c r="C14" s="36"/>
      <c r="D14" s="63"/>
      <c r="E14" s="63"/>
      <c r="F14" s="62" t="s">
        <v>183</v>
      </c>
      <c r="G14" s="62"/>
      <c r="H14" s="62"/>
      <c r="I14" s="64" t="s">
        <v>39</v>
      </c>
      <c r="J14" s="40"/>
      <c r="K14" s="40"/>
      <c r="L14" s="40"/>
      <c r="M14" s="40"/>
      <c r="N14" s="40"/>
      <c r="O14" s="40"/>
      <c r="P14" s="40"/>
      <c r="Q14" s="40"/>
      <c r="R14" s="40"/>
      <c r="S14" s="40"/>
      <c r="T14" s="40"/>
      <c r="U14" s="40"/>
      <c r="V14" s="65"/>
      <c r="W14" s="65"/>
      <c r="X14" s="65"/>
      <c r="Y14" s="65"/>
      <c r="Z14" s="65"/>
      <c r="AA14" s="65"/>
      <c r="AB14" s="65"/>
      <c r="AC14" s="65"/>
      <c r="AD14" s="65"/>
      <c r="AE14" s="65"/>
      <c r="AF14" s="65"/>
      <c r="AG14" s="65"/>
      <c r="AH14" s="40"/>
      <c r="AI14" s="40"/>
      <c r="AJ14" s="40"/>
      <c r="AK14" s="62"/>
      <c r="AL14" s="61"/>
      <c r="AM14" s="61"/>
    </row>
    <row r="15" spans="1:39" ht="35.1" customHeight="1" x14ac:dyDescent="0.25">
      <c r="A15" s="38"/>
      <c r="B15" s="62"/>
      <c r="C15" s="37"/>
      <c r="D15" s="63"/>
      <c r="E15" s="63"/>
      <c r="F15" s="62"/>
      <c r="G15" s="62"/>
      <c r="H15" s="62"/>
      <c r="I15" s="64"/>
      <c r="J15" s="40"/>
      <c r="K15" s="40"/>
      <c r="L15" s="40"/>
      <c r="M15" s="40"/>
      <c r="N15" s="40"/>
      <c r="O15" s="40"/>
      <c r="P15" s="40"/>
      <c r="Q15" s="40"/>
      <c r="R15" s="40"/>
      <c r="S15" s="40"/>
      <c r="T15" s="40"/>
      <c r="U15" s="40"/>
      <c r="V15" s="65"/>
      <c r="W15" s="65"/>
      <c r="X15" s="65"/>
      <c r="Y15" s="65"/>
      <c r="Z15" s="65"/>
      <c r="AA15" s="65"/>
      <c r="AB15" s="65"/>
      <c r="AC15" s="65"/>
      <c r="AD15" s="65"/>
      <c r="AE15" s="65"/>
      <c r="AF15" s="65"/>
      <c r="AG15" s="65"/>
      <c r="AH15" s="40"/>
      <c r="AI15" s="40"/>
      <c r="AJ15" s="40"/>
      <c r="AK15" s="62"/>
      <c r="AL15" s="61"/>
      <c r="AM15" s="61"/>
    </row>
    <row r="16" spans="1:39" ht="35.1" customHeight="1" x14ac:dyDescent="0.25">
      <c r="A16" s="38" t="s">
        <v>41</v>
      </c>
      <c r="B16" s="62" t="s">
        <v>47</v>
      </c>
      <c r="C16" s="35" t="s">
        <v>207</v>
      </c>
      <c r="D16" s="63" t="s">
        <v>130</v>
      </c>
      <c r="E16" s="63" t="s">
        <v>42</v>
      </c>
      <c r="F16" s="62" t="s">
        <v>184</v>
      </c>
      <c r="G16" s="62" t="s">
        <v>37</v>
      </c>
      <c r="H16" s="62" t="s">
        <v>202</v>
      </c>
      <c r="I16" s="64" t="s">
        <v>43</v>
      </c>
      <c r="J16" s="40"/>
      <c r="K16" s="40"/>
      <c r="L16" s="40"/>
      <c r="M16" s="40"/>
      <c r="N16" s="40"/>
      <c r="O16" s="40"/>
      <c r="P16" s="40"/>
      <c r="Q16" s="40"/>
      <c r="R16" s="40"/>
      <c r="S16" s="40"/>
      <c r="T16" s="40"/>
      <c r="U16" s="40"/>
      <c r="V16" s="65">
        <f>J18-J16</f>
        <v>0</v>
      </c>
      <c r="W16" s="65"/>
      <c r="X16" s="65"/>
      <c r="Y16" s="65"/>
      <c r="Z16" s="65"/>
      <c r="AA16" s="65"/>
      <c r="AB16" s="65"/>
      <c r="AC16" s="65"/>
      <c r="AD16" s="65"/>
      <c r="AE16" s="65"/>
      <c r="AF16" s="65"/>
      <c r="AG16" s="65"/>
      <c r="AH16" s="65">
        <f>V16</f>
        <v>0</v>
      </c>
      <c r="AI16" s="65"/>
      <c r="AJ16" s="65">
        <v>0</v>
      </c>
      <c r="AK16" s="62" t="s">
        <v>45</v>
      </c>
      <c r="AL16" s="61"/>
      <c r="AM16" s="61"/>
    </row>
    <row r="17" spans="1:39" ht="35.1" customHeight="1" x14ac:dyDescent="0.25">
      <c r="A17" s="38"/>
      <c r="B17" s="62"/>
      <c r="C17" s="36"/>
      <c r="D17" s="63"/>
      <c r="E17" s="63"/>
      <c r="F17" s="62"/>
      <c r="G17" s="62"/>
      <c r="H17" s="62"/>
      <c r="I17" s="64"/>
      <c r="J17" s="40"/>
      <c r="K17" s="40"/>
      <c r="L17" s="40"/>
      <c r="M17" s="40"/>
      <c r="N17" s="40"/>
      <c r="O17" s="40"/>
      <c r="P17" s="40"/>
      <c r="Q17" s="40"/>
      <c r="R17" s="40"/>
      <c r="S17" s="40"/>
      <c r="T17" s="40"/>
      <c r="U17" s="40"/>
      <c r="V17" s="65"/>
      <c r="W17" s="65"/>
      <c r="X17" s="65"/>
      <c r="Y17" s="65"/>
      <c r="Z17" s="65"/>
      <c r="AA17" s="65"/>
      <c r="AB17" s="65"/>
      <c r="AC17" s="65"/>
      <c r="AD17" s="65"/>
      <c r="AE17" s="65"/>
      <c r="AF17" s="65"/>
      <c r="AG17" s="65"/>
      <c r="AH17" s="65"/>
      <c r="AI17" s="65"/>
      <c r="AJ17" s="65"/>
      <c r="AK17" s="62"/>
      <c r="AL17" s="61"/>
      <c r="AM17" s="61"/>
    </row>
    <row r="18" spans="1:39" ht="35.1" customHeight="1" x14ac:dyDescent="0.25">
      <c r="A18" s="38"/>
      <c r="B18" s="62"/>
      <c r="C18" s="36"/>
      <c r="D18" s="63"/>
      <c r="E18" s="63"/>
      <c r="F18" s="62" t="s">
        <v>185</v>
      </c>
      <c r="G18" s="62"/>
      <c r="H18" s="62"/>
      <c r="I18" s="64" t="s">
        <v>44</v>
      </c>
      <c r="J18" s="40"/>
      <c r="K18" s="40"/>
      <c r="L18" s="40"/>
      <c r="M18" s="40"/>
      <c r="N18" s="40"/>
      <c r="O18" s="40"/>
      <c r="P18" s="40"/>
      <c r="Q18" s="40"/>
      <c r="R18" s="40"/>
      <c r="S18" s="40"/>
      <c r="T18" s="40"/>
      <c r="U18" s="40"/>
      <c r="V18" s="65"/>
      <c r="W18" s="65"/>
      <c r="X18" s="65"/>
      <c r="Y18" s="65"/>
      <c r="Z18" s="65"/>
      <c r="AA18" s="65"/>
      <c r="AB18" s="65"/>
      <c r="AC18" s="65"/>
      <c r="AD18" s="65"/>
      <c r="AE18" s="65"/>
      <c r="AF18" s="65"/>
      <c r="AG18" s="65"/>
      <c r="AH18" s="65"/>
      <c r="AI18" s="65"/>
      <c r="AJ18" s="65"/>
      <c r="AK18" s="62"/>
      <c r="AL18" s="61"/>
      <c r="AM18" s="61"/>
    </row>
    <row r="19" spans="1:39" ht="35.1" customHeight="1" x14ac:dyDescent="0.25">
      <c r="A19" s="38"/>
      <c r="B19" s="62"/>
      <c r="C19" s="37"/>
      <c r="D19" s="63"/>
      <c r="E19" s="63"/>
      <c r="F19" s="62"/>
      <c r="G19" s="62"/>
      <c r="H19" s="62"/>
      <c r="I19" s="64"/>
      <c r="J19" s="40"/>
      <c r="K19" s="40"/>
      <c r="L19" s="40"/>
      <c r="M19" s="40"/>
      <c r="N19" s="40"/>
      <c r="O19" s="40"/>
      <c r="P19" s="40"/>
      <c r="Q19" s="40"/>
      <c r="R19" s="40"/>
      <c r="S19" s="40"/>
      <c r="T19" s="40"/>
      <c r="U19" s="40"/>
      <c r="V19" s="65"/>
      <c r="W19" s="65"/>
      <c r="X19" s="65"/>
      <c r="Y19" s="65"/>
      <c r="Z19" s="65"/>
      <c r="AA19" s="65"/>
      <c r="AB19" s="65"/>
      <c r="AC19" s="65"/>
      <c r="AD19" s="65"/>
      <c r="AE19" s="65"/>
      <c r="AF19" s="65"/>
      <c r="AG19" s="65"/>
      <c r="AH19" s="65"/>
      <c r="AI19" s="65"/>
      <c r="AJ19" s="65"/>
      <c r="AK19" s="62"/>
      <c r="AL19" s="61"/>
      <c r="AM19" s="61"/>
    </row>
    <row r="20" spans="1:39" ht="35.1" customHeight="1" x14ac:dyDescent="0.25">
      <c r="A20" s="38">
        <v>4</v>
      </c>
      <c r="B20" s="62" t="s">
        <v>48</v>
      </c>
      <c r="C20" s="35" t="s">
        <v>210</v>
      </c>
      <c r="D20" s="63" t="s">
        <v>130</v>
      </c>
      <c r="E20" s="63" t="s">
        <v>52</v>
      </c>
      <c r="F20" s="62" t="s">
        <v>186</v>
      </c>
      <c r="G20" s="62" t="s">
        <v>26</v>
      </c>
      <c r="H20" s="62" t="s">
        <v>202</v>
      </c>
      <c r="I20" s="64" t="s">
        <v>78</v>
      </c>
      <c r="J20" s="40"/>
      <c r="K20" s="40"/>
      <c r="L20" s="40"/>
      <c r="M20" s="40"/>
      <c r="N20" s="40"/>
      <c r="O20" s="40"/>
      <c r="P20" s="40"/>
      <c r="Q20" s="40"/>
      <c r="R20" s="40"/>
      <c r="S20" s="40"/>
      <c r="T20" s="40"/>
      <c r="U20" s="40"/>
      <c r="V20" s="65" t="e">
        <f>SUM(J20+K20+L20)/SUM(J22+K22+L22)*100</f>
        <v>#DIV/0!</v>
      </c>
      <c r="W20" s="65"/>
      <c r="X20" s="65"/>
      <c r="Y20" s="65" t="e">
        <f>SUM(M20+N20+O20)/SUM(M22+N22+O22)*100</f>
        <v>#DIV/0!</v>
      </c>
      <c r="Z20" s="65"/>
      <c r="AA20" s="65"/>
      <c r="AB20" s="65" t="e">
        <f>SUM(P20+Q20+R20)/SUM(P22+Q22+R22)*100</f>
        <v>#DIV/0!</v>
      </c>
      <c r="AC20" s="65"/>
      <c r="AD20" s="65"/>
      <c r="AE20" s="65" t="e">
        <f>SUM(S20+T20+U20)/SUM(S22+T22+U22)*100</f>
        <v>#DIV/0!</v>
      </c>
      <c r="AF20" s="65"/>
      <c r="AG20" s="65"/>
      <c r="AH20" s="65" t="e">
        <f>AVERAGE(V20,Y20,AB20,AE20)</f>
        <v>#DIV/0!</v>
      </c>
      <c r="AI20" s="65"/>
      <c r="AJ20" s="66">
        <v>1</v>
      </c>
      <c r="AK20" s="62" t="s">
        <v>56</v>
      </c>
      <c r="AL20" s="61"/>
      <c r="AM20" s="61"/>
    </row>
    <row r="21" spans="1:39" ht="35.1" customHeight="1" x14ac:dyDescent="0.25">
      <c r="A21" s="38"/>
      <c r="B21" s="62"/>
      <c r="C21" s="36"/>
      <c r="D21" s="63"/>
      <c r="E21" s="63"/>
      <c r="F21" s="62"/>
      <c r="G21" s="62"/>
      <c r="H21" s="62"/>
      <c r="I21" s="64"/>
      <c r="J21" s="40"/>
      <c r="K21" s="40"/>
      <c r="L21" s="40"/>
      <c r="M21" s="40"/>
      <c r="N21" s="40"/>
      <c r="O21" s="40"/>
      <c r="P21" s="40"/>
      <c r="Q21" s="40"/>
      <c r="R21" s="40"/>
      <c r="S21" s="40"/>
      <c r="T21" s="40"/>
      <c r="U21" s="40"/>
      <c r="V21" s="65"/>
      <c r="W21" s="65"/>
      <c r="X21" s="65"/>
      <c r="Y21" s="65"/>
      <c r="Z21" s="65"/>
      <c r="AA21" s="65"/>
      <c r="AB21" s="65"/>
      <c r="AC21" s="65"/>
      <c r="AD21" s="65"/>
      <c r="AE21" s="65"/>
      <c r="AF21" s="65"/>
      <c r="AG21" s="65"/>
      <c r="AH21" s="65"/>
      <c r="AI21" s="65"/>
      <c r="AJ21" s="66"/>
      <c r="AK21" s="62"/>
      <c r="AL21" s="61"/>
      <c r="AM21" s="61"/>
    </row>
    <row r="22" spans="1:39" ht="35.1" customHeight="1" x14ac:dyDescent="0.25">
      <c r="A22" s="38"/>
      <c r="B22" s="62"/>
      <c r="C22" s="36"/>
      <c r="D22" s="63"/>
      <c r="E22" s="63"/>
      <c r="F22" s="62" t="s">
        <v>187</v>
      </c>
      <c r="G22" s="62"/>
      <c r="H22" s="62"/>
      <c r="I22" s="64" t="s">
        <v>77</v>
      </c>
      <c r="J22" s="40"/>
      <c r="K22" s="40"/>
      <c r="L22" s="40"/>
      <c r="M22" s="40"/>
      <c r="N22" s="40"/>
      <c r="O22" s="40"/>
      <c r="P22" s="40"/>
      <c r="Q22" s="40"/>
      <c r="R22" s="40"/>
      <c r="S22" s="40"/>
      <c r="T22" s="40"/>
      <c r="U22" s="40"/>
      <c r="V22" s="65"/>
      <c r="W22" s="65"/>
      <c r="X22" s="65"/>
      <c r="Y22" s="65"/>
      <c r="Z22" s="65"/>
      <c r="AA22" s="65"/>
      <c r="AB22" s="65"/>
      <c r="AC22" s="65"/>
      <c r="AD22" s="65"/>
      <c r="AE22" s="65"/>
      <c r="AF22" s="65"/>
      <c r="AG22" s="65"/>
      <c r="AH22" s="65"/>
      <c r="AI22" s="65"/>
      <c r="AJ22" s="66"/>
      <c r="AK22" s="32" t="s">
        <v>53</v>
      </c>
      <c r="AL22" s="61"/>
      <c r="AM22" s="61"/>
    </row>
    <row r="23" spans="1:39" ht="35.1" customHeight="1" x14ac:dyDescent="0.25">
      <c r="A23" s="38"/>
      <c r="B23" s="62"/>
      <c r="C23" s="36"/>
      <c r="D23" s="63"/>
      <c r="E23" s="63"/>
      <c r="F23" s="62"/>
      <c r="G23" s="62"/>
      <c r="H23" s="62"/>
      <c r="I23" s="64"/>
      <c r="J23" s="40"/>
      <c r="K23" s="40"/>
      <c r="L23" s="40"/>
      <c r="M23" s="40"/>
      <c r="N23" s="40"/>
      <c r="O23" s="40"/>
      <c r="P23" s="40"/>
      <c r="Q23" s="40"/>
      <c r="R23" s="40"/>
      <c r="S23" s="40"/>
      <c r="T23" s="40"/>
      <c r="U23" s="40"/>
      <c r="V23" s="65"/>
      <c r="W23" s="65"/>
      <c r="X23" s="65"/>
      <c r="Y23" s="65"/>
      <c r="Z23" s="65"/>
      <c r="AA23" s="65"/>
      <c r="AB23" s="65"/>
      <c r="AC23" s="65"/>
      <c r="AD23" s="65"/>
      <c r="AE23" s="65"/>
      <c r="AF23" s="65"/>
      <c r="AG23" s="65"/>
      <c r="AH23" s="65"/>
      <c r="AI23" s="65"/>
      <c r="AJ23" s="66"/>
      <c r="AK23" s="32" t="s">
        <v>54</v>
      </c>
      <c r="AL23" s="61"/>
      <c r="AM23" s="61"/>
    </row>
    <row r="24" spans="1:39" ht="35.1" customHeight="1" x14ac:dyDescent="0.25">
      <c r="A24" s="38"/>
      <c r="B24" s="62"/>
      <c r="C24" s="37"/>
      <c r="D24" s="63"/>
      <c r="E24" s="63"/>
      <c r="F24" s="62"/>
      <c r="G24" s="62"/>
      <c r="H24" s="62"/>
      <c r="I24" s="64"/>
      <c r="J24" s="40"/>
      <c r="K24" s="40"/>
      <c r="L24" s="40"/>
      <c r="M24" s="40"/>
      <c r="N24" s="40"/>
      <c r="O24" s="40"/>
      <c r="P24" s="40"/>
      <c r="Q24" s="40"/>
      <c r="R24" s="40"/>
      <c r="S24" s="40"/>
      <c r="T24" s="40"/>
      <c r="U24" s="40"/>
      <c r="V24" s="65"/>
      <c r="W24" s="65"/>
      <c r="X24" s="65"/>
      <c r="Y24" s="65"/>
      <c r="Z24" s="65"/>
      <c r="AA24" s="65"/>
      <c r="AB24" s="65"/>
      <c r="AC24" s="65"/>
      <c r="AD24" s="65"/>
      <c r="AE24" s="65"/>
      <c r="AF24" s="65"/>
      <c r="AG24" s="65"/>
      <c r="AH24" s="65"/>
      <c r="AI24" s="65"/>
      <c r="AJ24" s="66"/>
      <c r="AK24" s="32" t="s">
        <v>55</v>
      </c>
      <c r="AL24" s="61"/>
      <c r="AM24" s="61"/>
    </row>
    <row r="25" spans="1:39" ht="35.1" customHeight="1" x14ac:dyDescent="0.25">
      <c r="A25" s="38">
        <v>5</v>
      </c>
      <c r="B25" s="62" t="s">
        <v>61</v>
      </c>
      <c r="C25" s="35" t="s">
        <v>205</v>
      </c>
      <c r="D25" s="63" t="s">
        <v>130</v>
      </c>
      <c r="E25" s="63" t="s">
        <v>62</v>
      </c>
      <c r="F25" s="62" t="s">
        <v>188</v>
      </c>
      <c r="G25" s="62" t="s">
        <v>26</v>
      </c>
      <c r="H25" s="62" t="s">
        <v>202</v>
      </c>
      <c r="I25" s="64" t="s">
        <v>76</v>
      </c>
      <c r="J25" s="40"/>
      <c r="K25" s="40"/>
      <c r="L25" s="40"/>
      <c r="M25" s="40"/>
      <c r="N25" s="40"/>
      <c r="O25" s="40"/>
      <c r="P25" s="40"/>
      <c r="Q25" s="40"/>
      <c r="R25" s="40"/>
      <c r="S25" s="40"/>
      <c r="T25" s="40"/>
      <c r="U25" s="40"/>
      <c r="V25" s="65" t="e">
        <f>SUM(J25+K25+L25)/SUM(J27+K27+L27)*100</f>
        <v>#DIV/0!</v>
      </c>
      <c r="W25" s="65"/>
      <c r="X25" s="65"/>
      <c r="Y25" s="65" t="e">
        <f>SUM(M25+N25+O25)/SUM(M27+N27+O27)*100</f>
        <v>#DIV/0!</v>
      </c>
      <c r="Z25" s="65"/>
      <c r="AA25" s="65"/>
      <c r="AB25" s="65" t="e">
        <f>SUM(P25+Q25+R25)/SUM(P27+Q27+R27)*100</f>
        <v>#DIV/0!</v>
      </c>
      <c r="AC25" s="65"/>
      <c r="AD25" s="65"/>
      <c r="AE25" s="65" t="e">
        <f>SUM(S25+T25+U25)/SUM(S27+T27+U27)*100</f>
        <v>#DIV/0!</v>
      </c>
      <c r="AF25" s="65"/>
      <c r="AG25" s="65"/>
      <c r="AH25" s="65" t="e">
        <f>AVERAGE(V25:AG28)</f>
        <v>#DIV/0!</v>
      </c>
      <c r="AI25" s="40"/>
      <c r="AJ25" s="66">
        <v>1</v>
      </c>
      <c r="AK25" s="32" t="s">
        <v>56</v>
      </c>
      <c r="AL25" s="61"/>
      <c r="AM25" s="61"/>
    </row>
    <row r="26" spans="1:39" ht="35.1" customHeight="1" x14ac:dyDescent="0.25">
      <c r="A26" s="38"/>
      <c r="B26" s="62"/>
      <c r="C26" s="36"/>
      <c r="D26" s="63"/>
      <c r="E26" s="63"/>
      <c r="F26" s="62"/>
      <c r="G26" s="62"/>
      <c r="H26" s="62"/>
      <c r="I26" s="64"/>
      <c r="J26" s="40"/>
      <c r="K26" s="40"/>
      <c r="L26" s="40"/>
      <c r="M26" s="40"/>
      <c r="N26" s="40"/>
      <c r="O26" s="40"/>
      <c r="P26" s="40"/>
      <c r="Q26" s="40"/>
      <c r="R26" s="40"/>
      <c r="S26" s="40"/>
      <c r="T26" s="40"/>
      <c r="U26" s="40"/>
      <c r="V26" s="65"/>
      <c r="W26" s="65"/>
      <c r="X26" s="65"/>
      <c r="Y26" s="65"/>
      <c r="Z26" s="65"/>
      <c r="AA26" s="65"/>
      <c r="AB26" s="65"/>
      <c r="AC26" s="65"/>
      <c r="AD26" s="65"/>
      <c r="AE26" s="65"/>
      <c r="AF26" s="65"/>
      <c r="AG26" s="65"/>
      <c r="AH26" s="40"/>
      <c r="AI26" s="40"/>
      <c r="AJ26" s="40"/>
      <c r="AK26" s="32" t="s">
        <v>53</v>
      </c>
      <c r="AL26" s="61"/>
      <c r="AM26" s="61"/>
    </row>
    <row r="27" spans="1:39" ht="35.1" customHeight="1" x14ac:dyDescent="0.25">
      <c r="A27" s="38"/>
      <c r="B27" s="62"/>
      <c r="C27" s="36"/>
      <c r="D27" s="63"/>
      <c r="E27" s="63"/>
      <c r="F27" s="62" t="s">
        <v>189</v>
      </c>
      <c r="G27" s="62"/>
      <c r="H27" s="62"/>
      <c r="I27" s="64" t="s">
        <v>75</v>
      </c>
      <c r="J27" s="40"/>
      <c r="K27" s="40"/>
      <c r="L27" s="40"/>
      <c r="M27" s="40"/>
      <c r="N27" s="40"/>
      <c r="O27" s="40"/>
      <c r="P27" s="40"/>
      <c r="Q27" s="40"/>
      <c r="R27" s="40"/>
      <c r="S27" s="40"/>
      <c r="T27" s="40"/>
      <c r="U27" s="40"/>
      <c r="V27" s="65"/>
      <c r="W27" s="65"/>
      <c r="X27" s="65"/>
      <c r="Y27" s="65"/>
      <c r="Z27" s="65"/>
      <c r="AA27" s="65"/>
      <c r="AB27" s="65"/>
      <c r="AC27" s="65"/>
      <c r="AD27" s="65"/>
      <c r="AE27" s="65"/>
      <c r="AF27" s="65"/>
      <c r="AG27" s="65"/>
      <c r="AH27" s="40"/>
      <c r="AI27" s="40"/>
      <c r="AJ27" s="40"/>
      <c r="AK27" s="32" t="s">
        <v>54</v>
      </c>
      <c r="AL27" s="61"/>
      <c r="AM27" s="61"/>
    </row>
    <row r="28" spans="1:39" ht="35.1" customHeight="1" x14ac:dyDescent="0.25">
      <c r="A28" s="38"/>
      <c r="B28" s="62"/>
      <c r="C28" s="37"/>
      <c r="D28" s="63"/>
      <c r="E28" s="63"/>
      <c r="F28" s="62"/>
      <c r="G28" s="62"/>
      <c r="H28" s="62"/>
      <c r="I28" s="64"/>
      <c r="J28" s="40"/>
      <c r="K28" s="40"/>
      <c r="L28" s="40"/>
      <c r="M28" s="40"/>
      <c r="N28" s="40"/>
      <c r="O28" s="40"/>
      <c r="P28" s="40"/>
      <c r="Q28" s="40"/>
      <c r="R28" s="40"/>
      <c r="S28" s="40"/>
      <c r="T28" s="40"/>
      <c r="U28" s="40"/>
      <c r="V28" s="65"/>
      <c r="W28" s="65"/>
      <c r="X28" s="65"/>
      <c r="Y28" s="65"/>
      <c r="Z28" s="65"/>
      <c r="AA28" s="65"/>
      <c r="AB28" s="65"/>
      <c r="AC28" s="65"/>
      <c r="AD28" s="65"/>
      <c r="AE28" s="65"/>
      <c r="AF28" s="65"/>
      <c r="AG28" s="65"/>
      <c r="AH28" s="40"/>
      <c r="AI28" s="40"/>
      <c r="AJ28" s="40"/>
      <c r="AK28" s="32" t="s">
        <v>55</v>
      </c>
      <c r="AL28" s="61"/>
      <c r="AM28" s="61"/>
    </row>
    <row r="29" spans="1:39" ht="35.1" customHeight="1" x14ac:dyDescent="0.25">
      <c r="A29" s="38">
        <v>6</v>
      </c>
      <c r="B29" s="62" t="s">
        <v>63</v>
      </c>
      <c r="C29" s="35" t="s">
        <v>211</v>
      </c>
      <c r="D29" s="63" t="s">
        <v>130</v>
      </c>
      <c r="E29" s="63" t="s">
        <v>64</v>
      </c>
      <c r="F29" s="62" t="s">
        <v>190</v>
      </c>
      <c r="G29" s="62" t="s">
        <v>65</v>
      </c>
      <c r="H29" s="62" t="s">
        <v>202</v>
      </c>
      <c r="I29" s="64" t="s">
        <v>73</v>
      </c>
      <c r="J29" s="40"/>
      <c r="K29" s="40"/>
      <c r="L29" s="40"/>
      <c r="M29" s="40"/>
      <c r="N29" s="40"/>
      <c r="O29" s="40"/>
      <c r="P29" s="40"/>
      <c r="Q29" s="40"/>
      <c r="R29" s="40"/>
      <c r="S29" s="40"/>
      <c r="T29" s="40"/>
      <c r="U29" s="40"/>
      <c r="V29" s="67" t="e">
        <f>(J29/J31)*100</f>
        <v>#DIV/0!</v>
      </c>
      <c r="W29" s="67" t="e">
        <f>K29/K31*100</f>
        <v>#DIV/0!</v>
      </c>
      <c r="X29" s="67" t="e">
        <f t="shared" ref="X29:AG29" si="0">L29/L31*100</f>
        <v>#DIV/0!</v>
      </c>
      <c r="Y29" s="67" t="e">
        <f t="shared" si="0"/>
        <v>#DIV/0!</v>
      </c>
      <c r="Z29" s="67" t="e">
        <f t="shared" si="0"/>
        <v>#DIV/0!</v>
      </c>
      <c r="AA29" s="67" t="e">
        <f t="shared" si="0"/>
        <v>#DIV/0!</v>
      </c>
      <c r="AB29" s="67" t="e">
        <f t="shared" si="0"/>
        <v>#DIV/0!</v>
      </c>
      <c r="AC29" s="67" t="e">
        <f t="shared" si="0"/>
        <v>#DIV/0!</v>
      </c>
      <c r="AD29" s="67" t="e">
        <f t="shared" si="0"/>
        <v>#DIV/0!</v>
      </c>
      <c r="AE29" s="67" t="e">
        <f t="shared" si="0"/>
        <v>#DIV/0!</v>
      </c>
      <c r="AF29" s="67" t="e">
        <f t="shared" si="0"/>
        <v>#DIV/0!</v>
      </c>
      <c r="AG29" s="67" t="e">
        <f t="shared" si="0"/>
        <v>#DIV/0!</v>
      </c>
      <c r="AH29" s="68" t="e">
        <f>SUM(J29:U30)/SUM(J31:U32)</f>
        <v>#DIV/0!</v>
      </c>
      <c r="AI29" s="68"/>
      <c r="AJ29" s="69" t="s">
        <v>70</v>
      </c>
      <c r="AK29" s="32" t="s">
        <v>66</v>
      </c>
      <c r="AL29" s="61"/>
      <c r="AM29" s="61"/>
    </row>
    <row r="30" spans="1:39" ht="35.1" customHeight="1" x14ac:dyDescent="0.25">
      <c r="A30" s="38"/>
      <c r="B30" s="62"/>
      <c r="C30" s="36"/>
      <c r="D30" s="63"/>
      <c r="E30" s="63"/>
      <c r="F30" s="62"/>
      <c r="G30" s="62"/>
      <c r="H30" s="62"/>
      <c r="I30" s="64"/>
      <c r="J30" s="40"/>
      <c r="K30" s="40"/>
      <c r="L30" s="40"/>
      <c r="M30" s="40"/>
      <c r="N30" s="40"/>
      <c r="O30" s="40"/>
      <c r="P30" s="40"/>
      <c r="Q30" s="40"/>
      <c r="R30" s="40"/>
      <c r="S30" s="40"/>
      <c r="T30" s="40"/>
      <c r="U30" s="40"/>
      <c r="V30" s="67"/>
      <c r="W30" s="67"/>
      <c r="X30" s="67"/>
      <c r="Y30" s="67"/>
      <c r="Z30" s="67"/>
      <c r="AA30" s="67"/>
      <c r="AB30" s="67"/>
      <c r="AC30" s="67"/>
      <c r="AD30" s="67"/>
      <c r="AE30" s="67"/>
      <c r="AF30" s="67"/>
      <c r="AG30" s="67"/>
      <c r="AH30" s="68"/>
      <c r="AI30" s="68"/>
      <c r="AJ30" s="69"/>
      <c r="AK30" s="32" t="s">
        <v>67</v>
      </c>
      <c r="AL30" s="61"/>
      <c r="AM30" s="61"/>
    </row>
    <row r="31" spans="1:39" ht="35.1" customHeight="1" x14ac:dyDescent="0.25">
      <c r="A31" s="38"/>
      <c r="B31" s="62"/>
      <c r="C31" s="36"/>
      <c r="D31" s="63"/>
      <c r="E31" s="63"/>
      <c r="F31" s="62" t="s">
        <v>191</v>
      </c>
      <c r="G31" s="62"/>
      <c r="H31" s="62"/>
      <c r="I31" s="64" t="s">
        <v>74</v>
      </c>
      <c r="J31" s="40"/>
      <c r="K31" s="40"/>
      <c r="L31" s="40"/>
      <c r="M31" s="40"/>
      <c r="N31" s="40"/>
      <c r="O31" s="40"/>
      <c r="P31" s="40"/>
      <c r="Q31" s="40"/>
      <c r="R31" s="40"/>
      <c r="S31" s="40"/>
      <c r="T31" s="40"/>
      <c r="U31" s="40"/>
      <c r="V31" s="67"/>
      <c r="W31" s="67"/>
      <c r="X31" s="67"/>
      <c r="Y31" s="67"/>
      <c r="Z31" s="67"/>
      <c r="AA31" s="67"/>
      <c r="AB31" s="67"/>
      <c r="AC31" s="67"/>
      <c r="AD31" s="67"/>
      <c r="AE31" s="67"/>
      <c r="AF31" s="67"/>
      <c r="AG31" s="67"/>
      <c r="AH31" s="68"/>
      <c r="AI31" s="68"/>
      <c r="AJ31" s="69"/>
      <c r="AK31" s="32" t="s">
        <v>68</v>
      </c>
      <c r="AL31" s="61"/>
      <c r="AM31" s="61"/>
    </row>
    <row r="32" spans="1:39" ht="35.1" customHeight="1" x14ac:dyDescent="0.25">
      <c r="A32" s="38"/>
      <c r="B32" s="62"/>
      <c r="C32" s="37"/>
      <c r="D32" s="63"/>
      <c r="E32" s="63"/>
      <c r="F32" s="62"/>
      <c r="G32" s="62"/>
      <c r="H32" s="62"/>
      <c r="I32" s="64"/>
      <c r="J32" s="40"/>
      <c r="K32" s="40"/>
      <c r="L32" s="40"/>
      <c r="M32" s="40"/>
      <c r="N32" s="40"/>
      <c r="O32" s="40"/>
      <c r="P32" s="40"/>
      <c r="Q32" s="40"/>
      <c r="R32" s="40"/>
      <c r="S32" s="40"/>
      <c r="T32" s="40"/>
      <c r="U32" s="40"/>
      <c r="V32" s="67"/>
      <c r="W32" s="67"/>
      <c r="X32" s="67"/>
      <c r="Y32" s="67"/>
      <c r="Z32" s="67"/>
      <c r="AA32" s="67"/>
      <c r="AB32" s="67"/>
      <c r="AC32" s="67"/>
      <c r="AD32" s="67"/>
      <c r="AE32" s="67"/>
      <c r="AF32" s="67"/>
      <c r="AG32" s="67"/>
      <c r="AH32" s="68"/>
      <c r="AI32" s="68"/>
      <c r="AJ32" s="69"/>
      <c r="AK32" s="32" t="s">
        <v>69</v>
      </c>
      <c r="AL32" s="61"/>
      <c r="AM32" s="61"/>
    </row>
    <row r="33" spans="1:39" ht="35.1" customHeight="1" x14ac:dyDescent="0.25">
      <c r="A33" s="38">
        <v>9</v>
      </c>
      <c r="B33" s="62" t="s">
        <v>93</v>
      </c>
      <c r="C33" s="35" t="s">
        <v>206</v>
      </c>
      <c r="D33" s="63" t="s">
        <v>130</v>
      </c>
      <c r="E33" s="63" t="s">
        <v>94</v>
      </c>
      <c r="F33" s="62" t="s">
        <v>192</v>
      </c>
      <c r="G33" s="62" t="s">
        <v>65</v>
      </c>
      <c r="H33" s="62" t="s">
        <v>202</v>
      </c>
      <c r="I33" s="64" t="s">
        <v>95</v>
      </c>
      <c r="J33" s="40"/>
      <c r="K33" s="40"/>
      <c r="L33" s="40"/>
      <c r="M33" s="40"/>
      <c r="N33" s="40"/>
      <c r="O33" s="40"/>
      <c r="P33" s="40"/>
      <c r="Q33" s="40"/>
      <c r="R33" s="40"/>
      <c r="S33" s="40"/>
      <c r="T33" s="40"/>
      <c r="U33" s="40"/>
      <c r="V33" s="40" t="e">
        <f>J33/J35*100</f>
        <v>#DIV/0!</v>
      </c>
      <c r="W33" s="65" t="e">
        <f t="shared" ref="W33:AG33" si="1">K33/K35*100</f>
        <v>#DIV/0!</v>
      </c>
      <c r="X33" s="65" t="e">
        <f t="shared" si="1"/>
        <v>#DIV/0!</v>
      </c>
      <c r="Y33" s="65" t="e">
        <f t="shared" si="1"/>
        <v>#DIV/0!</v>
      </c>
      <c r="Z33" s="65" t="e">
        <f t="shared" si="1"/>
        <v>#DIV/0!</v>
      </c>
      <c r="AA33" s="65" t="e">
        <f t="shared" si="1"/>
        <v>#DIV/0!</v>
      </c>
      <c r="AB33" s="65" t="e">
        <f t="shared" si="1"/>
        <v>#DIV/0!</v>
      </c>
      <c r="AC33" s="65" t="e">
        <f t="shared" si="1"/>
        <v>#DIV/0!</v>
      </c>
      <c r="AD33" s="65" t="e">
        <f t="shared" si="1"/>
        <v>#DIV/0!</v>
      </c>
      <c r="AE33" s="65" t="e">
        <f t="shared" si="1"/>
        <v>#DIV/0!</v>
      </c>
      <c r="AF33" s="65" t="e">
        <f t="shared" si="1"/>
        <v>#DIV/0!</v>
      </c>
      <c r="AG33" s="65" t="e">
        <f t="shared" si="1"/>
        <v>#DIV/0!</v>
      </c>
      <c r="AH33" s="65" t="e">
        <f>AVERAGE(V33:AG36)</f>
        <v>#DIV/0!</v>
      </c>
      <c r="AI33" s="65"/>
      <c r="AJ33" s="66">
        <v>1</v>
      </c>
      <c r="AK33" s="32" t="s">
        <v>97</v>
      </c>
      <c r="AL33" s="61"/>
      <c r="AM33" s="61"/>
    </row>
    <row r="34" spans="1:39" ht="35.1" customHeight="1" x14ac:dyDescent="0.25">
      <c r="A34" s="38"/>
      <c r="B34" s="62"/>
      <c r="C34" s="36"/>
      <c r="D34" s="63"/>
      <c r="E34" s="63"/>
      <c r="F34" s="62"/>
      <c r="G34" s="62"/>
      <c r="H34" s="62"/>
      <c r="I34" s="64"/>
      <c r="J34" s="40"/>
      <c r="K34" s="40"/>
      <c r="L34" s="40"/>
      <c r="M34" s="40"/>
      <c r="N34" s="40"/>
      <c r="O34" s="40"/>
      <c r="P34" s="40"/>
      <c r="Q34" s="40"/>
      <c r="R34" s="40"/>
      <c r="S34" s="40"/>
      <c r="T34" s="40"/>
      <c r="U34" s="40"/>
      <c r="V34" s="40"/>
      <c r="W34" s="65"/>
      <c r="X34" s="65"/>
      <c r="Y34" s="65"/>
      <c r="Z34" s="65"/>
      <c r="AA34" s="65"/>
      <c r="AB34" s="65"/>
      <c r="AC34" s="65"/>
      <c r="AD34" s="65"/>
      <c r="AE34" s="65"/>
      <c r="AF34" s="65"/>
      <c r="AG34" s="65"/>
      <c r="AH34" s="65"/>
      <c r="AI34" s="65"/>
      <c r="AJ34" s="40"/>
      <c r="AK34" s="32" t="s">
        <v>98</v>
      </c>
      <c r="AL34" s="61"/>
      <c r="AM34" s="61"/>
    </row>
    <row r="35" spans="1:39" ht="35.1" customHeight="1" x14ac:dyDescent="0.25">
      <c r="A35" s="38"/>
      <c r="B35" s="62"/>
      <c r="C35" s="36"/>
      <c r="D35" s="63"/>
      <c r="E35" s="63"/>
      <c r="F35" s="62" t="s">
        <v>193</v>
      </c>
      <c r="G35" s="62"/>
      <c r="H35" s="62"/>
      <c r="I35" s="64" t="s">
        <v>96</v>
      </c>
      <c r="J35" s="40"/>
      <c r="K35" s="40"/>
      <c r="L35" s="40"/>
      <c r="M35" s="40"/>
      <c r="N35" s="40"/>
      <c r="O35" s="40"/>
      <c r="P35" s="40"/>
      <c r="Q35" s="40"/>
      <c r="R35" s="40"/>
      <c r="S35" s="40"/>
      <c r="T35" s="40"/>
      <c r="U35" s="40"/>
      <c r="V35" s="40"/>
      <c r="W35" s="65"/>
      <c r="X35" s="65"/>
      <c r="Y35" s="65"/>
      <c r="Z35" s="65"/>
      <c r="AA35" s="65"/>
      <c r="AB35" s="65"/>
      <c r="AC35" s="65"/>
      <c r="AD35" s="65"/>
      <c r="AE35" s="65"/>
      <c r="AF35" s="65"/>
      <c r="AG35" s="65"/>
      <c r="AH35" s="65"/>
      <c r="AI35" s="65"/>
      <c r="AJ35" s="40"/>
      <c r="AK35" s="32" t="s">
        <v>99</v>
      </c>
      <c r="AL35" s="61"/>
      <c r="AM35" s="61"/>
    </row>
    <row r="36" spans="1:39" ht="35.1" customHeight="1" x14ac:dyDescent="0.25">
      <c r="A36" s="38"/>
      <c r="B36" s="62"/>
      <c r="C36" s="37"/>
      <c r="D36" s="63"/>
      <c r="E36" s="63"/>
      <c r="F36" s="62"/>
      <c r="G36" s="62"/>
      <c r="H36" s="62"/>
      <c r="I36" s="64"/>
      <c r="J36" s="40"/>
      <c r="K36" s="40"/>
      <c r="L36" s="40"/>
      <c r="M36" s="40"/>
      <c r="N36" s="40"/>
      <c r="O36" s="40"/>
      <c r="P36" s="40"/>
      <c r="Q36" s="40"/>
      <c r="R36" s="40"/>
      <c r="S36" s="40"/>
      <c r="T36" s="40"/>
      <c r="U36" s="40"/>
      <c r="V36" s="40"/>
      <c r="W36" s="65"/>
      <c r="X36" s="65"/>
      <c r="Y36" s="65"/>
      <c r="Z36" s="65"/>
      <c r="AA36" s="65"/>
      <c r="AB36" s="65"/>
      <c r="AC36" s="65"/>
      <c r="AD36" s="65"/>
      <c r="AE36" s="65"/>
      <c r="AF36" s="65"/>
      <c r="AG36" s="65"/>
      <c r="AH36" s="65"/>
      <c r="AI36" s="65"/>
      <c r="AJ36" s="40"/>
      <c r="AK36" s="32" t="s">
        <v>84</v>
      </c>
      <c r="AL36" s="61"/>
      <c r="AM36" s="61"/>
    </row>
    <row r="37" spans="1:39" ht="35.1" customHeight="1" x14ac:dyDescent="0.25">
      <c r="A37" s="38">
        <v>10</v>
      </c>
      <c r="B37" s="62" t="s">
        <v>100</v>
      </c>
      <c r="C37" s="35" t="s">
        <v>212</v>
      </c>
      <c r="D37" s="63" t="s">
        <v>130</v>
      </c>
      <c r="E37" s="63" t="s">
        <v>101</v>
      </c>
      <c r="F37" s="62" t="s">
        <v>194</v>
      </c>
      <c r="G37" s="62" t="s">
        <v>26</v>
      </c>
      <c r="H37" s="62" t="s">
        <v>202</v>
      </c>
      <c r="I37" s="64" t="s">
        <v>102</v>
      </c>
      <c r="J37" s="40"/>
      <c r="K37" s="40"/>
      <c r="L37" s="40"/>
      <c r="M37" s="40"/>
      <c r="N37" s="40"/>
      <c r="O37" s="40"/>
      <c r="P37" s="40"/>
      <c r="Q37" s="40"/>
      <c r="R37" s="40"/>
      <c r="S37" s="40"/>
      <c r="T37" s="40"/>
      <c r="U37" s="40"/>
      <c r="V37" s="65" t="e">
        <f>SUM(J37+K37+L37)/SUM(J39+K39+L39)*100</f>
        <v>#DIV/0!</v>
      </c>
      <c r="W37" s="65"/>
      <c r="X37" s="65"/>
      <c r="Y37" s="65" t="e">
        <f t="shared" ref="Y37" si="2">SUM(M37+N37+O37)/SUM(M39+N39+O39)*100</f>
        <v>#DIV/0!</v>
      </c>
      <c r="Z37" s="65"/>
      <c r="AA37" s="65"/>
      <c r="AB37" s="65" t="e">
        <f t="shared" ref="AB37" si="3">SUM(P37+Q37+R37)/SUM(P39+Q39+R39)*100</f>
        <v>#DIV/0!</v>
      </c>
      <c r="AC37" s="65"/>
      <c r="AD37" s="65"/>
      <c r="AE37" s="65" t="e">
        <f t="shared" ref="AE37" si="4">SUM(S37+T37+U37)/SUM(S39+T39+U39)*100</f>
        <v>#DIV/0!</v>
      </c>
      <c r="AF37" s="65"/>
      <c r="AG37" s="65"/>
      <c r="AH37" s="65" t="e">
        <f>AVERAGE(V37:AG40)</f>
        <v>#DIV/0!</v>
      </c>
      <c r="AI37" s="40"/>
      <c r="AJ37" s="66">
        <v>1</v>
      </c>
      <c r="AK37" s="32" t="s">
        <v>97</v>
      </c>
      <c r="AL37" s="61"/>
      <c r="AM37" s="61"/>
    </row>
    <row r="38" spans="1:39" ht="35.1" customHeight="1" x14ac:dyDescent="0.25">
      <c r="A38" s="38"/>
      <c r="B38" s="62"/>
      <c r="C38" s="36"/>
      <c r="D38" s="63"/>
      <c r="E38" s="63"/>
      <c r="F38" s="62"/>
      <c r="G38" s="62"/>
      <c r="H38" s="62"/>
      <c r="I38" s="64"/>
      <c r="J38" s="40"/>
      <c r="K38" s="40"/>
      <c r="L38" s="40"/>
      <c r="M38" s="40"/>
      <c r="N38" s="40"/>
      <c r="O38" s="40"/>
      <c r="P38" s="40"/>
      <c r="Q38" s="40"/>
      <c r="R38" s="40"/>
      <c r="S38" s="40"/>
      <c r="T38" s="40"/>
      <c r="U38" s="40"/>
      <c r="V38" s="65"/>
      <c r="W38" s="65"/>
      <c r="X38" s="65"/>
      <c r="Y38" s="65"/>
      <c r="Z38" s="65"/>
      <c r="AA38" s="65"/>
      <c r="AB38" s="65"/>
      <c r="AC38" s="65"/>
      <c r="AD38" s="65"/>
      <c r="AE38" s="65"/>
      <c r="AF38" s="65"/>
      <c r="AG38" s="65"/>
      <c r="AH38" s="40"/>
      <c r="AI38" s="40"/>
      <c r="AJ38" s="40"/>
      <c r="AK38" s="32" t="s">
        <v>104</v>
      </c>
      <c r="AL38" s="61"/>
      <c r="AM38" s="61"/>
    </row>
    <row r="39" spans="1:39" ht="35.1" customHeight="1" x14ac:dyDescent="0.25">
      <c r="A39" s="38"/>
      <c r="B39" s="62"/>
      <c r="C39" s="36"/>
      <c r="D39" s="63"/>
      <c r="E39" s="63"/>
      <c r="F39" s="62" t="s">
        <v>195</v>
      </c>
      <c r="G39" s="62"/>
      <c r="H39" s="62"/>
      <c r="I39" s="64" t="s">
        <v>103</v>
      </c>
      <c r="J39" s="40"/>
      <c r="K39" s="40"/>
      <c r="L39" s="40"/>
      <c r="M39" s="40"/>
      <c r="N39" s="40"/>
      <c r="O39" s="40"/>
      <c r="P39" s="40"/>
      <c r="Q39" s="40"/>
      <c r="R39" s="40"/>
      <c r="S39" s="40"/>
      <c r="T39" s="40"/>
      <c r="U39" s="40"/>
      <c r="V39" s="65"/>
      <c r="W39" s="65"/>
      <c r="X39" s="65"/>
      <c r="Y39" s="65"/>
      <c r="Z39" s="65"/>
      <c r="AA39" s="65"/>
      <c r="AB39" s="65"/>
      <c r="AC39" s="65"/>
      <c r="AD39" s="65"/>
      <c r="AE39" s="65"/>
      <c r="AF39" s="65"/>
      <c r="AG39" s="65"/>
      <c r="AH39" s="40"/>
      <c r="AI39" s="40"/>
      <c r="AJ39" s="40"/>
      <c r="AK39" s="32" t="s">
        <v>105</v>
      </c>
      <c r="AL39" s="61"/>
      <c r="AM39" s="61"/>
    </row>
    <row r="40" spans="1:39" ht="35.1" customHeight="1" x14ac:dyDescent="0.25">
      <c r="A40" s="38"/>
      <c r="B40" s="62"/>
      <c r="C40" s="37"/>
      <c r="D40" s="63"/>
      <c r="E40" s="63"/>
      <c r="F40" s="62"/>
      <c r="G40" s="62"/>
      <c r="H40" s="62"/>
      <c r="I40" s="64"/>
      <c r="J40" s="40"/>
      <c r="K40" s="40"/>
      <c r="L40" s="40"/>
      <c r="M40" s="40"/>
      <c r="N40" s="40"/>
      <c r="O40" s="40"/>
      <c r="P40" s="40"/>
      <c r="Q40" s="40"/>
      <c r="R40" s="40"/>
      <c r="S40" s="40"/>
      <c r="T40" s="40"/>
      <c r="U40" s="40"/>
      <c r="V40" s="65"/>
      <c r="W40" s="65"/>
      <c r="X40" s="65"/>
      <c r="Y40" s="65"/>
      <c r="Z40" s="65"/>
      <c r="AA40" s="65"/>
      <c r="AB40" s="65"/>
      <c r="AC40" s="65"/>
      <c r="AD40" s="65"/>
      <c r="AE40" s="65"/>
      <c r="AF40" s="65"/>
      <c r="AG40" s="65"/>
      <c r="AH40" s="40"/>
      <c r="AI40" s="40"/>
      <c r="AJ40" s="40"/>
      <c r="AK40" s="32" t="s">
        <v>106</v>
      </c>
      <c r="AL40" s="61"/>
      <c r="AM40" s="61"/>
    </row>
    <row r="41" spans="1:39" ht="35.1" customHeight="1" x14ac:dyDescent="0.25">
      <c r="A41" s="38">
        <v>11</v>
      </c>
      <c r="B41" s="62" t="s">
        <v>107</v>
      </c>
      <c r="C41" s="35" t="s">
        <v>213</v>
      </c>
      <c r="D41" s="63" t="s">
        <v>130</v>
      </c>
      <c r="E41" s="63" t="s">
        <v>108</v>
      </c>
      <c r="F41" s="62" t="s">
        <v>196</v>
      </c>
      <c r="G41" s="62" t="s">
        <v>26</v>
      </c>
      <c r="H41" s="62" t="s">
        <v>202</v>
      </c>
      <c r="I41" s="64" t="s">
        <v>110</v>
      </c>
      <c r="J41" s="40"/>
      <c r="K41" s="40"/>
      <c r="L41" s="40"/>
      <c r="M41" s="40"/>
      <c r="N41" s="40"/>
      <c r="O41" s="40"/>
      <c r="P41" s="40"/>
      <c r="Q41" s="40"/>
      <c r="R41" s="40"/>
      <c r="S41" s="40"/>
      <c r="T41" s="40"/>
      <c r="U41" s="40"/>
      <c r="V41" s="65" t="e">
        <f>SUM(J41:L42)/SUM(J43:L44)*100</f>
        <v>#DIV/0!</v>
      </c>
      <c r="W41" s="65"/>
      <c r="X41" s="65"/>
      <c r="Y41" s="65" t="e">
        <f t="shared" ref="Y41" si="5">SUM(M41:O42)/SUM(M43:O44)*100</f>
        <v>#DIV/0!</v>
      </c>
      <c r="Z41" s="65"/>
      <c r="AA41" s="65"/>
      <c r="AB41" s="65" t="e">
        <f t="shared" ref="AB41" si="6">SUM(P41:R42)/SUM(P43:R44)*100</f>
        <v>#DIV/0!</v>
      </c>
      <c r="AC41" s="65"/>
      <c r="AD41" s="65"/>
      <c r="AE41" s="65" t="e">
        <f t="shared" ref="AE41" si="7">SUM(S41:U42)/SUM(S43:U44)*100</f>
        <v>#DIV/0!</v>
      </c>
      <c r="AF41" s="65"/>
      <c r="AG41" s="65"/>
      <c r="AH41" s="65" t="e">
        <f>AVERAGE(V41:AG44)</f>
        <v>#DIV/0!</v>
      </c>
      <c r="AI41" s="40"/>
      <c r="AJ41" s="66">
        <v>1</v>
      </c>
      <c r="AK41" s="32" t="s">
        <v>111</v>
      </c>
      <c r="AL41" s="61"/>
      <c r="AM41" s="61"/>
    </row>
    <row r="42" spans="1:39" ht="35.1" customHeight="1" x14ac:dyDescent="0.25">
      <c r="A42" s="38"/>
      <c r="B42" s="62"/>
      <c r="C42" s="36"/>
      <c r="D42" s="63"/>
      <c r="E42" s="63"/>
      <c r="F42" s="62"/>
      <c r="G42" s="62"/>
      <c r="H42" s="62"/>
      <c r="I42" s="64"/>
      <c r="J42" s="40"/>
      <c r="K42" s="40"/>
      <c r="L42" s="40"/>
      <c r="M42" s="40"/>
      <c r="N42" s="40"/>
      <c r="O42" s="40"/>
      <c r="P42" s="40"/>
      <c r="Q42" s="40"/>
      <c r="R42" s="40"/>
      <c r="S42" s="40"/>
      <c r="T42" s="40"/>
      <c r="U42" s="40"/>
      <c r="V42" s="65"/>
      <c r="W42" s="65"/>
      <c r="X42" s="65"/>
      <c r="Y42" s="65"/>
      <c r="Z42" s="65"/>
      <c r="AA42" s="65"/>
      <c r="AB42" s="65"/>
      <c r="AC42" s="65"/>
      <c r="AD42" s="65"/>
      <c r="AE42" s="65"/>
      <c r="AF42" s="65"/>
      <c r="AG42" s="65"/>
      <c r="AH42" s="40"/>
      <c r="AI42" s="40"/>
      <c r="AJ42" s="40"/>
      <c r="AK42" s="32" t="s">
        <v>112</v>
      </c>
      <c r="AL42" s="61"/>
      <c r="AM42" s="61"/>
    </row>
    <row r="43" spans="1:39" ht="35.1" customHeight="1" x14ac:dyDescent="0.25">
      <c r="A43" s="38"/>
      <c r="B43" s="62"/>
      <c r="C43" s="36"/>
      <c r="D43" s="63"/>
      <c r="E43" s="63"/>
      <c r="F43" s="62" t="s">
        <v>197</v>
      </c>
      <c r="G43" s="62"/>
      <c r="H43" s="62"/>
      <c r="I43" s="64" t="s">
        <v>109</v>
      </c>
      <c r="J43" s="40"/>
      <c r="K43" s="40"/>
      <c r="L43" s="40"/>
      <c r="M43" s="40"/>
      <c r="N43" s="40"/>
      <c r="O43" s="40"/>
      <c r="P43" s="40"/>
      <c r="Q43" s="40"/>
      <c r="R43" s="40"/>
      <c r="S43" s="40"/>
      <c r="T43" s="40"/>
      <c r="U43" s="40"/>
      <c r="V43" s="65"/>
      <c r="W43" s="65"/>
      <c r="X43" s="65"/>
      <c r="Y43" s="65"/>
      <c r="Z43" s="65"/>
      <c r="AA43" s="65"/>
      <c r="AB43" s="65"/>
      <c r="AC43" s="65"/>
      <c r="AD43" s="65"/>
      <c r="AE43" s="65"/>
      <c r="AF43" s="65"/>
      <c r="AG43" s="65"/>
      <c r="AH43" s="40"/>
      <c r="AI43" s="40"/>
      <c r="AJ43" s="40"/>
      <c r="AK43" s="32" t="s">
        <v>113</v>
      </c>
      <c r="AL43" s="61"/>
      <c r="AM43" s="61"/>
    </row>
    <row r="44" spans="1:39" ht="35.1" customHeight="1" x14ac:dyDescent="0.25">
      <c r="A44" s="38"/>
      <c r="B44" s="62"/>
      <c r="C44" s="37"/>
      <c r="D44" s="63"/>
      <c r="E44" s="63"/>
      <c r="F44" s="62"/>
      <c r="G44" s="62"/>
      <c r="H44" s="62"/>
      <c r="I44" s="64"/>
      <c r="J44" s="40"/>
      <c r="K44" s="40"/>
      <c r="L44" s="40"/>
      <c r="M44" s="40"/>
      <c r="N44" s="40"/>
      <c r="O44" s="40"/>
      <c r="P44" s="40"/>
      <c r="Q44" s="40"/>
      <c r="R44" s="40"/>
      <c r="S44" s="40"/>
      <c r="T44" s="40"/>
      <c r="U44" s="40"/>
      <c r="V44" s="65"/>
      <c r="W44" s="65"/>
      <c r="X44" s="65"/>
      <c r="Y44" s="65"/>
      <c r="Z44" s="65"/>
      <c r="AA44" s="65"/>
      <c r="AB44" s="65"/>
      <c r="AC44" s="65"/>
      <c r="AD44" s="65"/>
      <c r="AE44" s="65"/>
      <c r="AF44" s="65"/>
      <c r="AG44" s="65"/>
      <c r="AH44" s="40"/>
      <c r="AI44" s="40"/>
      <c r="AJ44" s="40"/>
      <c r="AK44" s="32" t="s">
        <v>114</v>
      </c>
      <c r="AL44" s="61"/>
      <c r="AM44" s="61"/>
    </row>
    <row r="45" spans="1:39" ht="35.1" customHeight="1" x14ac:dyDescent="0.25">
      <c r="A45" s="38">
        <v>12</v>
      </c>
      <c r="B45" s="62" t="s">
        <v>115</v>
      </c>
      <c r="C45" s="35" t="s">
        <v>214</v>
      </c>
      <c r="D45" s="63" t="s">
        <v>130</v>
      </c>
      <c r="E45" s="63" t="s">
        <v>116</v>
      </c>
      <c r="F45" s="62" t="s">
        <v>198</v>
      </c>
      <c r="G45" s="62" t="s">
        <v>26</v>
      </c>
      <c r="H45" s="62" t="s">
        <v>202</v>
      </c>
      <c r="I45" s="64" t="s">
        <v>117</v>
      </c>
      <c r="J45" s="40"/>
      <c r="K45" s="40"/>
      <c r="L45" s="40"/>
      <c r="M45" s="40"/>
      <c r="N45" s="40"/>
      <c r="O45" s="40"/>
      <c r="P45" s="40"/>
      <c r="Q45" s="40"/>
      <c r="R45" s="40"/>
      <c r="S45" s="40"/>
      <c r="T45" s="40"/>
      <c r="U45" s="40"/>
      <c r="V45" s="65" t="e">
        <f>SUM(J45:L46)/J47*100</f>
        <v>#DIV/0!</v>
      </c>
      <c r="W45" s="65"/>
      <c r="X45" s="65"/>
      <c r="Y45" s="65" t="e">
        <f t="shared" ref="Y45" si="8">SUM(M45:O46)/M47*100</f>
        <v>#DIV/0!</v>
      </c>
      <c r="Z45" s="65"/>
      <c r="AA45" s="65"/>
      <c r="AB45" s="65" t="e">
        <f t="shared" ref="AB45" si="9">SUM(P45:R46)/P47*100</f>
        <v>#DIV/0!</v>
      </c>
      <c r="AC45" s="65"/>
      <c r="AD45" s="65"/>
      <c r="AE45" s="65" t="e">
        <f t="shared" ref="AE45" si="10">SUM(S45:U46)/S47*100</f>
        <v>#DIV/0!</v>
      </c>
      <c r="AF45" s="65"/>
      <c r="AG45" s="65"/>
      <c r="AH45" s="65" t="e">
        <f>AVERAGE(V45:AG48)</f>
        <v>#DIV/0!</v>
      </c>
      <c r="AI45" s="40"/>
      <c r="AJ45" s="66">
        <v>0.8</v>
      </c>
      <c r="AK45" s="32" t="s">
        <v>119</v>
      </c>
      <c r="AL45" s="61"/>
      <c r="AM45" s="61"/>
    </row>
    <row r="46" spans="1:39" ht="35.1" customHeight="1" x14ac:dyDescent="0.25">
      <c r="A46" s="38"/>
      <c r="B46" s="62"/>
      <c r="C46" s="36"/>
      <c r="D46" s="63"/>
      <c r="E46" s="63"/>
      <c r="F46" s="62"/>
      <c r="G46" s="62"/>
      <c r="H46" s="62"/>
      <c r="I46" s="64"/>
      <c r="J46" s="40"/>
      <c r="K46" s="40"/>
      <c r="L46" s="40"/>
      <c r="M46" s="40"/>
      <c r="N46" s="40"/>
      <c r="O46" s="40"/>
      <c r="P46" s="40"/>
      <c r="Q46" s="40"/>
      <c r="R46" s="40"/>
      <c r="S46" s="40"/>
      <c r="T46" s="40"/>
      <c r="U46" s="40"/>
      <c r="V46" s="65"/>
      <c r="W46" s="65"/>
      <c r="X46" s="65"/>
      <c r="Y46" s="65"/>
      <c r="Z46" s="65"/>
      <c r="AA46" s="65"/>
      <c r="AB46" s="65"/>
      <c r="AC46" s="65"/>
      <c r="AD46" s="65"/>
      <c r="AE46" s="65"/>
      <c r="AF46" s="65"/>
      <c r="AG46" s="65"/>
      <c r="AH46" s="40"/>
      <c r="AI46" s="40"/>
      <c r="AJ46" s="40"/>
      <c r="AK46" s="32" t="s">
        <v>120</v>
      </c>
      <c r="AL46" s="61"/>
      <c r="AM46" s="61"/>
    </row>
    <row r="47" spans="1:39" ht="35.1" customHeight="1" x14ac:dyDescent="0.25">
      <c r="A47" s="38"/>
      <c r="B47" s="62"/>
      <c r="C47" s="36"/>
      <c r="D47" s="63"/>
      <c r="E47" s="63"/>
      <c r="F47" s="62" t="s">
        <v>199</v>
      </c>
      <c r="G47" s="62"/>
      <c r="H47" s="62"/>
      <c r="I47" s="64" t="s">
        <v>118</v>
      </c>
      <c r="J47" s="40"/>
      <c r="K47" s="40"/>
      <c r="L47" s="40"/>
      <c r="M47" s="40"/>
      <c r="N47" s="40"/>
      <c r="O47" s="40"/>
      <c r="P47" s="40"/>
      <c r="Q47" s="40"/>
      <c r="R47" s="40"/>
      <c r="S47" s="40"/>
      <c r="T47" s="40"/>
      <c r="U47" s="40"/>
      <c r="V47" s="65"/>
      <c r="W47" s="65"/>
      <c r="X47" s="65"/>
      <c r="Y47" s="65"/>
      <c r="Z47" s="65"/>
      <c r="AA47" s="65"/>
      <c r="AB47" s="65"/>
      <c r="AC47" s="65"/>
      <c r="AD47" s="65"/>
      <c r="AE47" s="65"/>
      <c r="AF47" s="65"/>
      <c r="AG47" s="65"/>
      <c r="AH47" s="40"/>
      <c r="AI47" s="40"/>
      <c r="AJ47" s="40"/>
      <c r="AK47" s="32" t="s">
        <v>121</v>
      </c>
      <c r="AL47" s="61"/>
      <c r="AM47" s="61"/>
    </row>
    <row r="48" spans="1:39" ht="35.1" customHeight="1" x14ac:dyDescent="0.25">
      <c r="A48" s="38"/>
      <c r="B48" s="62"/>
      <c r="C48" s="37"/>
      <c r="D48" s="63"/>
      <c r="E48" s="63"/>
      <c r="F48" s="62"/>
      <c r="G48" s="62"/>
      <c r="H48" s="62"/>
      <c r="I48" s="64"/>
      <c r="J48" s="40"/>
      <c r="K48" s="40"/>
      <c r="L48" s="40"/>
      <c r="M48" s="40"/>
      <c r="N48" s="40"/>
      <c r="O48" s="40"/>
      <c r="P48" s="40"/>
      <c r="Q48" s="40"/>
      <c r="R48" s="40"/>
      <c r="S48" s="40"/>
      <c r="T48" s="40"/>
      <c r="U48" s="40"/>
      <c r="V48" s="65"/>
      <c r="W48" s="65"/>
      <c r="X48" s="65"/>
      <c r="Y48" s="65"/>
      <c r="Z48" s="65"/>
      <c r="AA48" s="65"/>
      <c r="AB48" s="65"/>
      <c r="AC48" s="65"/>
      <c r="AD48" s="65"/>
      <c r="AE48" s="65"/>
      <c r="AF48" s="65"/>
      <c r="AG48" s="65"/>
      <c r="AH48" s="40"/>
      <c r="AI48" s="40"/>
      <c r="AJ48" s="40"/>
      <c r="AK48" s="32" t="s">
        <v>122</v>
      </c>
      <c r="AL48" s="61"/>
      <c r="AM48" s="61"/>
    </row>
    <row r="49" spans="1:39" ht="35.1" customHeight="1" x14ac:dyDescent="0.25">
      <c r="A49" s="38">
        <v>13</v>
      </c>
      <c r="B49" s="62" t="s">
        <v>123</v>
      </c>
      <c r="C49" s="35" t="s">
        <v>215</v>
      </c>
      <c r="D49" s="63" t="s">
        <v>130</v>
      </c>
      <c r="E49" s="63" t="s">
        <v>124</v>
      </c>
      <c r="F49" s="62" t="s">
        <v>200</v>
      </c>
      <c r="G49" s="62" t="s">
        <v>37</v>
      </c>
      <c r="H49" s="62" t="s">
        <v>202</v>
      </c>
      <c r="I49" s="64" t="s">
        <v>125</v>
      </c>
      <c r="J49" s="40"/>
      <c r="K49" s="40"/>
      <c r="L49" s="40"/>
      <c r="M49" s="40"/>
      <c r="N49" s="40"/>
      <c r="O49" s="40"/>
      <c r="P49" s="40"/>
      <c r="Q49" s="40"/>
      <c r="R49" s="40"/>
      <c r="S49" s="40"/>
      <c r="T49" s="40"/>
      <c r="U49" s="40"/>
      <c r="V49" s="40" t="e">
        <f>J51/J49*100</f>
        <v>#DIV/0!</v>
      </c>
      <c r="W49" s="40"/>
      <c r="X49" s="40"/>
      <c r="Y49" s="40"/>
      <c r="Z49" s="40"/>
      <c r="AA49" s="40"/>
      <c r="AB49" s="40"/>
      <c r="AC49" s="40"/>
      <c r="AD49" s="40"/>
      <c r="AE49" s="40"/>
      <c r="AF49" s="40"/>
      <c r="AG49" s="40"/>
      <c r="AH49" s="40" t="e">
        <f>V49</f>
        <v>#DIV/0!</v>
      </c>
      <c r="AI49" s="40"/>
      <c r="AJ49" s="66">
        <v>1</v>
      </c>
      <c r="AK49" s="62" t="s">
        <v>127</v>
      </c>
      <c r="AL49" s="61"/>
      <c r="AM49" s="61"/>
    </row>
    <row r="50" spans="1:39" ht="35.1" customHeight="1" x14ac:dyDescent="0.25">
      <c r="A50" s="38"/>
      <c r="B50" s="62"/>
      <c r="C50" s="36"/>
      <c r="D50" s="63"/>
      <c r="E50" s="63"/>
      <c r="F50" s="62"/>
      <c r="G50" s="62"/>
      <c r="H50" s="62"/>
      <c r="I50" s="64"/>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62"/>
      <c r="AL50" s="61"/>
      <c r="AM50" s="61"/>
    </row>
    <row r="51" spans="1:39" ht="35.1" customHeight="1" x14ac:dyDescent="0.25">
      <c r="A51" s="38"/>
      <c r="B51" s="62"/>
      <c r="C51" s="36"/>
      <c r="D51" s="63"/>
      <c r="E51" s="63"/>
      <c r="F51" s="62" t="s">
        <v>201</v>
      </c>
      <c r="G51" s="62"/>
      <c r="H51" s="62"/>
      <c r="I51" s="64" t="s">
        <v>126</v>
      </c>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62"/>
      <c r="AL51" s="61"/>
      <c r="AM51" s="61"/>
    </row>
    <row r="52" spans="1:39" ht="35.1" customHeight="1" x14ac:dyDescent="0.25">
      <c r="A52" s="38"/>
      <c r="B52" s="62"/>
      <c r="C52" s="37"/>
      <c r="D52" s="63"/>
      <c r="E52" s="63"/>
      <c r="F52" s="62"/>
      <c r="G52" s="62"/>
      <c r="H52" s="62"/>
      <c r="I52" s="64"/>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62"/>
      <c r="AL52" s="61"/>
      <c r="AM52" s="61"/>
    </row>
  </sheetData>
  <mergeCells count="436">
    <mergeCell ref="N41:N42"/>
    <mergeCell ref="O41:O42"/>
    <mergeCell ref="P41:P42"/>
    <mergeCell ref="Q41:Q42"/>
    <mergeCell ref="G41:G44"/>
    <mergeCell ref="I41:I42"/>
    <mergeCell ref="D37:D40"/>
    <mergeCell ref="D41:D44"/>
    <mergeCell ref="D5:D7"/>
    <mergeCell ref="D8:D11"/>
    <mergeCell ref="D12:D15"/>
    <mergeCell ref="D16:D19"/>
    <mergeCell ref="D20:D24"/>
    <mergeCell ref="D25:D28"/>
    <mergeCell ref="H25:H28"/>
    <mergeCell ref="H29:H32"/>
    <mergeCell ref="H33:H36"/>
    <mergeCell ref="H37:H40"/>
    <mergeCell ref="AJ49:AJ52"/>
    <mergeCell ref="AK49:AK52"/>
    <mergeCell ref="AL49:AL52"/>
    <mergeCell ref="AM49:AM52"/>
    <mergeCell ref="H5:H7"/>
    <mergeCell ref="H8:H11"/>
    <mergeCell ref="H12:H15"/>
    <mergeCell ref="H16:H19"/>
    <mergeCell ref="H20:H24"/>
    <mergeCell ref="AH49:AI52"/>
    <mergeCell ref="V49:AG52"/>
    <mergeCell ref="J49:U50"/>
    <mergeCell ref="J51:U52"/>
    <mergeCell ref="AM45:AM48"/>
    <mergeCell ref="AL45:AL48"/>
    <mergeCell ref="K45:K46"/>
    <mergeCell ref="L45:L46"/>
    <mergeCell ref="M45:M46"/>
    <mergeCell ref="N45:N46"/>
    <mergeCell ref="O45:O46"/>
    <mergeCell ref="AJ45:AJ48"/>
    <mergeCell ref="J47:L48"/>
    <mergeCell ref="M47:O48"/>
    <mergeCell ref="AL8:AL11"/>
    <mergeCell ref="S47:U48"/>
    <mergeCell ref="V45:X48"/>
    <mergeCell ref="Y45:AA48"/>
    <mergeCell ref="AB45:AD48"/>
    <mergeCell ref="AE45:AG48"/>
    <mergeCell ref="AH45:AI48"/>
    <mergeCell ref="P45:P46"/>
    <mergeCell ref="Q45:Q46"/>
    <mergeCell ref="R45:R46"/>
    <mergeCell ref="S45:S46"/>
    <mergeCell ref="T45:T46"/>
    <mergeCell ref="U45:U46"/>
    <mergeCell ref="A49:A52"/>
    <mergeCell ref="B49:B52"/>
    <mergeCell ref="E49:E52"/>
    <mergeCell ref="G49:G52"/>
    <mergeCell ref="F49:F50"/>
    <mergeCell ref="F51:F52"/>
    <mergeCell ref="I51:I52"/>
    <mergeCell ref="I49:I50"/>
    <mergeCell ref="D45:D48"/>
    <mergeCell ref="D49:D52"/>
    <mergeCell ref="H45:H48"/>
    <mergeCell ref="H49:H52"/>
    <mergeCell ref="A45:A48"/>
    <mergeCell ref="AM41:AM44"/>
    <mergeCell ref="B45:B48"/>
    <mergeCell ref="E45:E48"/>
    <mergeCell ref="F45:F46"/>
    <mergeCell ref="F47:F48"/>
    <mergeCell ref="G45:G48"/>
    <mergeCell ref="I45:I46"/>
    <mergeCell ref="I47:I48"/>
    <mergeCell ref="J45:J46"/>
    <mergeCell ref="Y41:AA44"/>
    <mergeCell ref="AB41:AD44"/>
    <mergeCell ref="AE41:AG44"/>
    <mergeCell ref="AH41:AI44"/>
    <mergeCell ref="AJ41:AJ44"/>
    <mergeCell ref="AL41:AL44"/>
    <mergeCell ref="Q43:Q44"/>
    <mergeCell ref="R43:R44"/>
    <mergeCell ref="S43:S44"/>
    <mergeCell ref="T43:T44"/>
    <mergeCell ref="U43:U44"/>
    <mergeCell ref="V41:X44"/>
    <mergeCell ref="S41:S42"/>
    <mergeCell ref="M43:M44"/>
    <mergeCell ref="P47:R48"/>
    <mergeCell ref="I43:I44"/>
    <mergeCell ref="J41:J42"/>
    <mergeCell ref="K41:K42"/>
    <mergeCell ref="L41:L42"/>
    <mergeCell ref="H41:H44"/>
    <mergeCell ref="R39:R40"/>
    <mergeCell ref="S39:S40"/>
    <mergeCell ref="T39:T40"/>
    <mergeCell ref="J37:J38"/>
    <mergeCell ref="J39:J40"/>
    <mergeCell ref="K39:K40"/>
    <mergeCell ref="L39:L40"/>
    <mergeCell ref="M39:M40"/>
    <mergeCell ref="N39:N40"/>
    <mergeCell ref="Q37:Q38"/>
    <mergeCell ref="R37:R38"/>
    <mergeCell ref="S37:S38"/>
    <mergeCell ref="O39:O40"/>
    <mergeCell ref="T41:T42"/>
    <mergeCell ref="R41:R42"/>
    <mergeCell ref="N43:N44"/>
    <mergeCell ref="O43:O44"/>
    <mergeCell ref="P43:P44"/>
    <mergeCell ref="M41:M42"/>
    <mergeCell ref="U41:U42"/>
    <mergeCell ref="J43:J44"/>
    <mergeCell ref="K43:K44"/>
    <mergeCell ref="L43:L44"/>
    <mergeCell ref="AJ37:AJ40"/>
    <mergeCell ref="AL37:AL40"/>
    <mergeCell ref="AM37:AM40"/>
    <mergeCell ref="B41:B44"/>
    <mergeCell ref="E41:E44"/>
    <mergeCell ref="F41:F42"/>
    <mergeCell ref="F43:F44"/>
    <mergeCell ref="T37:T38"/>
    <mergeCell ref="U37:U38"/>
    <mergeCell ref="V37:X40"/>
    <mergeCell ref="Y37:AA40"/>
    <mergeCell ref="AB37:AD40"/>
    <mergeCell ref="U39:U40"/>
    <mergeCell ref="K37:K38"/>
    <mergeCell ref="L37:L38"/>
    <mergeCell ref="M37:M38"/>
    <mergeCell ref="N37:N38"/>
    <mergeCell ref="O37:O38"/>
    <mergeCell ref="P37:P38"/>
    <mergeCell ref="AE37:AG40"/>
    <mergeCell ref="B37:B40"/>
    <mergeCell ref="E37:E40"/>
    <mergeCell ref="G37:G40"/>
    <mergeCell ref="I37:I38"/>
    <mergeCell ref="I39:I40"/>
    <mergeCell ref="F37:F38"/>
    <mergeCell ref="F39:F40"/>
    <mergeCell ref="AL33:AL36"/>
    <mergeCell ref="AM33:AM36"/>
    <mergeCell ref="AD33:AD36"/>
    <mergeCell ref="AE33:AE36"/>
    <mergeCell ref="AF33:AF36"/>
    <mergeCell ref="AG33:AG36"/>
    <mergeCell ref="AH33:AI36"/>
    <mergeCell ref="AJ33:AJ36"/>
    <mergeCell ref="X33:X36"/>
    <mergeCell ref="Y33:Y36"/>
    <mergeCell ref="Z33:Z36"/>
    <mergeCell ref="AA33:AA36"/>
    <mergeCell ref="AB33:AB36"/>
    <mergeCell ref="AC33:AC36"/>
    <mergeCell ref="AH37:AI40"/>
    <mergeCell ref="P39:P40"/>
    <mergeCell ref="Q39:Q40"/>
    <mergeCell ref="W33:W36"/>
    <mergeCell ref="T33:T34"/>
    <mergeCell ref="U33:U34"/>
    <mergeCell ref="J35:J36"/>
    <mergeCell ref="K35:K36"/>
    <mergeCell ref="L35:L36"/>
    <mergeCell ref="M35:M36"/>
    <mergeCell ref="N35:N36"/>
    <mergeCell ref="O35:O36"/>
    <mergeCell ref="P35:P36"/>
    <mergeCell ref="Q35:Q36"/>
    <mergeCell ref="N33:N34"/>
    <mergeCell ref="O33:O34"/>
    <mergeCell ref="P33:P34"/>
    <mergeCell ref="Q33:Q34"/>
    <mergeCell ref="R33:R34"/>
    <mergeCell ref="S33:S34"/>
    <mergeCell ref="J33:J34"/>
    <mergeCell ref="K33:K34"/>
    <mergeCell ref="L33:L34"/>
    <mergeCell ref="M33:M34"/>
    <mergeCell ref="R35:R36"/>
    <mergeCell ref="S35:S36"/>
    <mergeCell ref="T35:T36"/>
    <mergeCell ref="U35:U36"/>
    <mergeCell ref="V33:V36"/>
    <mergeCell ref="C33:C36"/>
    <mergeCell ref="A33:A36"/>
    <mergeCell ref="B33:B36"/>
    <mergeCell ref="E33:E36"/>
    <mergeCell ref="G33:G36"/>
    <mergeCell ref="F33:F34"/>
    <mergeCell ref="F35:F36"/>
    <mergeCell ref="I33:I34"/>
    <mergeCell ref="I35:I36"/>
    <mergeCell ref="D33:D36"/>
    <mergeCell ref="AG29:AG32"/>
    <mergeCell ref="AH29:AI32"/>
    <mergeCell ref="AJ29:AJ32"/>
    <mergeCell ref="AL29:AL32"/>
    <mergeCell ref="AM29:AM32"/>
    <mergeCell ref="V29:V32"/>
    <mergeCell ref="W29:W32"/>
    <mergeCell ref="X29:X32"/>
    <mergeCell ref="Y29:Y32"/>
    <mergeCell ref="Z29:Z32"/>
    <mergeCell ref="AA29:AA32"/>
    <mergeCell ref="AB29:AB32"/>
    <mergeCell ref="AC29:AC32"/>
    <mergeCell ref="AD29:AD32"/>
    <mergeCell ref="AE29:AE32"/>
    <mergeCell ref="AF29:AF32"/>
    <mergeCell ref="S31:S32"/>
    <mergeCell ref="T31:T32"/>
    <mergeCell ref="U31:U32"/>
    <mergeCell ref="G29:G32"/>
    <mergeCell ref="T29:T30"/>
    <mergeCell ref="U29:U30"/>
    <mergeCell ref="J31:J32"/>
    <mergeCell ref="K31:K32"/>
    <mergeCell ref="L31:L32"/>
    <mergeCell ref="M31:M32"/>
    <mergeCell ref="N31:N32"/>
    <mergeCell ref="O31:O32"/>
    <mergeCell ref="P31:P32"/>
    <mergeCell ref="Q31:Q32"/>
    <mergeCell ref="N29:N30"/>
    <mergeCell ref="O29:O30"/>
    <mergeCell ref="P29:P30"/>
    <mergeCell ref="Q29:Q30"/>
    <mergeCell ref="R29:R30"/>
    <mergeCell ref="S29:S30"/>
    <mergeCell ref="I29:I30"/>
    <mergeCell ref="I31:I32"/>
    <mergeCell ref="J29:J30"/>
    <mergeCell ref="K29:K30"/>
    <mergeCell ref="L29:L30"/>
    <mergeCell ref="M29:M30"/>
    <mergeCell ref="B29:B32"/>
    <mergeCell ref="E29:E32"/>
    <mergeCell ref="F29:F30"/>
    <mergeCell ref="F31:F32"/>
    <mergeCell ref="D29:D32"/>
    <mergeCell ref="R31:R32"/>
    <mergeCell ref="AL20:AL24"/>
    <mergeCell ref="N27:N28"/>
    <mergeCell ref="O27:O28"/>
    <mergeCell ref="P27:P28"/>
    <mergeCell ref="Q27:Q28"/>
    <mergeCell ref="R27:R28"/>
    <mergeCell ref="Q25:Q26"/>
    <mergeCell ref="R25:R26"/>
    <mergeCell ref="R22:R24"/>
    <mergeCell ref="T22:T24"/>
    <mergeCell ref="K22:K24"/>
    <mergeCell ref="L22:L24"/>
    <mergeCell ref="M22:M24"/>
    <mergeCell ref="N22:N24"/>
    <mergeCell ref="P22:P24"/>
    <mergeCell ref="Q22:Q24"/>
    <mergeCell ref="AM20:AM24"/>
    <mergeCell ref="AL25:AL28"/>
    <mergeCell ref="AM25:AM28"/>
    <mergeCell ref="S27:S28"/>
    <mergeCell ref="T27:T28"/>
    <mergeCell ref="U27:U28"/>
    <mergeCell ref="V25:X28"/>
    <mergeCell ref="Y25:AA28"/>
    <mergeCell ref="AB25:AD28"/>
    <mergeCell ref="U25:U26"/>
    <mergeCell ref="AJ20:AJ24"/>
    <mergeCell ref="AK20:AK21"/>
    <mergeCell ref="AB20:AD24"/>
    <mergeCell ref="AE20:AG24"/>
    <mergeCell ref="AH20:AI24"/>
    <mergeCell ref="Y20:AA24"/>
    <mergeCell ref="U22:U24"/>
    <mergeCell ref="V20:X24"/>
    <mergeCell ref="AE25:AG28"/>
    <mergeCell ref="AH25:AI28"/>
    <mergeCell ref="AJ25:AJ28"/>
    <mergeCell ref="S25:S26"/>
    <mergeCell ref="T25:T26"/>
    <mergeCell ref="S22:S24"/>
    <mergeCell ref="L20:L21"/>
    <mergeCell ref="M20:M21"/>
    <mergeCell ref="N20:N21"/>
    <mergeCell ref="O20:O21"/>
    <mergeCell ref="P20:P21"/>
    <mergeCell ref="J22:J24"/>
    <mergeCell ref="B25:B28"/>
    <mergeCell ref="E25:E28"/>
    <mergeCell ref="F25:F26"/>
    <mergeCell ref="F27:F28"/>
    <mergeCell ref="G25:G28"/>
    <mergeCell ref="I25:I26"/>
    <mergeCell ref="O25:O26"/>
    <mergeCell ref="P25:P26"/>
    <mergeCell ref="I27:I28"/>
    <mergeCell ref="J25:J26"/>
    <mergeCell ref="K25:K26"/>
    <mergeCell ref="L25:L26"/>
    <mergeCell ref="M25:M26"/>
    <mergeCell ref="N25:N26"/>
    <mergeCell ref="J27:J28"/>
    <mergeCell ref="K27:K28"/>
    <mergeCell ref="L27:L28"/>
    <mergeCell ref="M27:M28"/>
    <mergeCell ref="A20:A24"/>
    <mergeCell ref="B20:B24"/>
    <mergeCell ref="E20:E24"/>
    <mergeCell ref="F20:F21"/>
    <mergeCell ref="F22:F24"/>
    <mergeCell ref="AJ16:AJ19"/>
    <mergeCell ref="AK16:AK19"/>
    <mergeCell ref="AL16:AL19"/>
    <mergeCell ref="AM16:AM19"/>
    <mergeCell ref="J16:U17"/>
    <mergeCell ref="J18:U19"/>
    <mergeCell ref="V16:AG19"/>
    <mergeCell ref="AH16:AI19"/>
    <mergeCell ref="R20:R21"/>
    <mergeCell ref="S20:S21"/>
    <mergeCell ref="T20:T21"/>
    <mergeCell ref="U20:U21"/>
    <mergeCell ref="O22:O24"/>
    <mergeCell ref="Q20:Q21"/>
    <mergeCell ref="K20:K21"/>
    <mergeCell ref="I20:I21"/>
    <mergeCell ref="G20:G24"/>
    <mergeCell ref="I22:I24"/>
    <mergeCell ref="J20:J21"/>
    <mergeCell ref="C16:C19"/>
    <mergeCell ref="AL12:AL15"/>
    <mergeCell ref="AM12:AM15"/>
    <mergeCell ref="B16:B19"/>
    <mergeCell ref="E16:E19"/>
    <mergeCell ref="F16:F17"/>
    <mergeCell ref="F18:F19"/>
    <mergeCell ref="G16:G19"/>
    <mergeCell ref="I16:I17"/>
    <mergeCell ref="I18:I19"/>
    <mergeCell ref="V12:AG15"/>
    <mergeCell ref="AH12:AI15"/>
    <mergeCell ref="AJ12:AJ15"/>
    <mergeCell ref="AK12:AK15"/>
    <mergeCell ref="J14:U15"/>
    <mergeCell ref="J12:U13"/>
    <mergeCell ref="B12:B15"/>
    <mergeCell ref="E12:E15"/>
    <mergeCell ref="F12:F13"/>
    <mergeCell ref="F14:F15"/>
    <mergeCell ref="G12:G15"/>
    <mergeCell ref="I12:I13"/>
    <mergeCell ref="I14:I15"/>
    <mergeCell ref="C12:C15"/>
    <mergeCell ref="J8:J9"/>
    <mergeCell ref="K8:K9"/>
    <mergeCell ref="L8:L9"/>
    <mergeCell ref="M8:M9"/>
    <mergeCell ref="N8:N9"/>
    <mergeCell ref="O8:O9"/>
    <mergeCell ref="B8:B11"/>
    <mergeCell ref="E8:E11"/>
    <mergeCell ref="F8:F9"/>
    <mergeCell ref="G8:G11"/>
    <mergeCell ref="I8:I9"/>
    <mergeCell ref="AJ5:AJ7"/>
    <mergeCell ref="AL5:AL7"/>
    <mergeCell ref="V8:X11"/>
    <mergeCell ref="Y8:AA11"/>
    <mergeCell ref="AH5:AI7"/>
    <mergeCell ref="AK5:AK7"/>
    <mergeCell ref="P8:P9"/>
    <mergeCell ref="Q8:Q9"/>
    <mergeCell ref="R8:R9"/>
    <mergeCell ref="S8:S9"/>
    <mergeCell ref="T8:T9"/>
    <mergeCell ref="U8:U9"/>
    <mergeCell ref="AM5:AM7"/>
    <mergeCell ref="V7:X7"/>
    <mergeCell ref="Y7:AA7"/>
    <mergeCell ref="AB7:AD7"/>
    <mergeCell ref="AE7:AG7"/>
    <mergeCell ref="AB8:AD11"/>
    <mergeCell ref="AE8:AG11"/>
    <mergeCell ref="AH8:AI11"/>
    <mergeCell ref="AJ8:AJ11"/>
    <mergeCell ref="AM8:AM11"/>
    <mergeCell ref="A5:A7"/>
    <mergeCell ref="B5:B7"/>
    <mergeCell ref="E5:E7"/>
    <mergeCell ref="F5:F7"/>
    <mergeCell ref="G5:G7"/>
    <mergeCell ref="I5:I7"/>
    <mergeCell ref="S6:S7"/>
    <mergeCell ref="T6:T7"/>
    <mergeCell ref="V5:AG5"/>
    <mergeCell ref="J5:U5"/>
    <mergeCell ref="J6:J7"/>
    <mergeCell ref="K6:K7"/>
    <mergeCell ref="L6:L7"/>
    <mergeCell ref="M6:M7"/>
    <mergeCell ref="N6:N7"/>
    <mergeCell ref="O6:O7"/>
    <mergeCell ref="P6:P7"/>
    <mergeCell ref="Q6:Q7"/>
    <mergeCell ref="R6:R7"/>
    <mergeCell ref="U6:U7"/>
    <mergeCell ref="C20:C24"/>
    <mergeCell ref="C25:C28"/>
    <mergeCell ref="C29:C32"/>
    <mergeCell ref="C37:C40"/>
    <mergeCell ref="C41:C44"/>
    <mergeCell ref="C45:C48"/>
    <mergeCell ref="C49:C52"/>
    <mergeCell ref="A8:A11"/>
    <mergeCell ref="D1:AM1"/>
    <mergeCell ref="D3:G3"/>
    <mergeCell ref="H3:U3"/>
    <mergeCell ref="V3:AI3"/>
    <mergeCell ref="AJ3:AM3"/>
    <mergeCell ref="D2:AM2"/>
    <mergeCell ref="A4:AM4"/>
    <mergeCell ref="C5:C7"/>
    <mergeCell ref="C8:C11"/>
    <mergeCell ref="A1:C3"/>
    <mergeCell ref="A41:A44"/>
    <mergeCell ref="A37:A40"/>
    <mergeCell ref="A29:A32"/>
    <mergeCell ref="A25:A28"/>
    <mergeCell ref="A12:A15"/>
    <mergeCell ref="A16:A19"/>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36"/>
  <sheetViews>
    <sheetView showGridLines="0" topLeftCell="AO1" zoomScale="70" zoomScaleNormal="70" workbookViewId="0">
      <selection activeCell="AS76" sqref="AS76"/>
    </sheetView>
  </sheetViews>
  <sheetFormatPr baseColWidth="10" defaultRowHeight="15" x14ac:dyDescent="0.25"/>
  <cols>
    <col min="1" max="1" width="10" customWidth="1"/>
    <col min="2" max="2" width="24.85546875" customWidth="1"/>
    <col min="3" max="3" width="12" customWidth="1"/>
    <col min="4" max="4" width="22.7109375" customWidth="1"/>
    <col min="5" max="5" width="43.140625" customWidth="1"/>
    <col min="7" max="7" width="15.140625" customWidth="1"/>
    <col min="9" max="9" width="13" bestFit="1" customWidth="1"/>
    <col min="15" max="15" width="13" customWidth="1"/>
    <col min="18" max="19" width="14.5703125" customWidth="1"/>
    <col min="35" max="35" width="27.42578125" customWidth="1"/>
    <col min="36" max="36" width="44" customWidth="1"/>
    <col min="37" max="37" width="43.42578125" customWidth="1"/>
    <col min="38" max="38" width="26.5703125" customWidth="1"/>
    <col min="39" max="39" width="86.5703125" customWidth="1"/>
    <col min="40" max="40" width="65" customWidth="1"/>
    <col min="41" max="42" width="11.42578125" customWidth="1"/>
    <col min="43" max="43" width="85" customWidth="1"/>
    <col min="44" max="44" width="9.140625" customWidth="1"/>
  </cols>
  <sheetData>
    <row r="1" spans="1:52" ht="43.5" customHeight="1" thickBot="1" x14ac:dyDescent="0.3">
      <c r="A1" s="70" t="s">
        <v>159</v>
      </c>
      <c r="B1" s="71"/>
      <c r="C1" s="71"/>
      <c r="D1" s="72"/>
      <c r="E1" s="73" t="s">
        <v>160</v>
      </c>
      <c r="F1" s="74"/>
      <c r="G1" s="74"/>
      <c r="H1" s="74"/>
      <c r="I1" s="74"/>
      <c r="J1" s="74"/>
      <c r="K1" s="74"/>
      <c r="L1" s="74"/>
      <c r="M1" s="74"/>
      <c r="N1" s="74"/>
      <c r="O1" s="74"/>
      <c r="P1" s="74"/>
      <c r="Q1" s="74"/>
      <c r="R1" s="74"/>
      <c r="S1" s="75" t="s">
        <v>0</v>
      </c>
      <c r="T1" s="75"/>
      <c r="U1" s="75"/>
      <c r="V1" s="75"/>
      <c r="W1" s="75"/>
      <c r="X1" s="75"/>
      <c r="Y1" s="75"/>
      <c r="Z1" s="75"/>
      <c r="AA1" s="75"/>
      <c r="AB1" s="75"/>
      <c r="AC1" s="75"/>
      <c r="AD1" s="75"/>
      <c r="AE1" s="75"/>
      <c r="AF1" s="75"/>
      <c r="AG1" s="75"/>
      <c r="AH1" s="75"/>
      <c r="AI1" s="75"/>
      <c r="AJ1" s="75"/>
      <c r="AK1" s="75"/>
      <c r="AL1" s="75"/>
      <c r="AM1" s="20"/>
      <c r="AN1" s="20"/>
    </row>
    <row r="2" spans="1:52" ht="7.5" customHeight="1" thickTop="1" thickBot="1" x14ac:dyDescent="0.3">
      <c r="AP2" s="221" t="s">
        <v>161</v>
      </c>
      <c r="AQ2" s="222"/>
    </row>
    <row r="3" spans="1:52" ht="18" customHeight="1" thickTop="1" thickBot="1" x14ac:dyDescent="0.3">
      <c r="A3" s="76" t="s">
        <v>2</v>
      </c>
      <c r="B3" s="76" t="s">
        <v>1</v>
      </c>
      <c r="C3" s="79" t="s">
        <v>129</v>
      </c>
      <c r="D3" s="76" t="s">
        <v>3</v>
      </c>
      <c r="E3" s="76" t="s">
        <v>5</v>
      </c>
      <c r="F3" s="79" t="s">
        <v>4</v>
      </c>
      <c r="G3" s="76" t="s">
        <v>128</v>
      </c>
      <c r="H3" s="79" t="s">
        <v>24</v>
      </c>
      <c r="I3" s="82" t="s">
        <v>157</v>
      </c>
      <c r="J3" s="83"/>
      <c r="K3" s="83"/>
      <c r="L3" s="83"/>
      <c r="M3" s="83"/>
      <c r="N3" s="83"/>
      <c r="O3" s="83"/>
      <c r="P3" s="83"/>
      <c r="Q3" s="83"/>
      <c r="R3" s="83"/>
      <c r="S3" s="83"/>
      <c r="T3" s="84"/>
      <c r="U3" s="82" t="s">
        <v>158</v>
      </c>
      <c r="V3" s="83"/>
      <c r="W3" s="83"/>
      <c r="X3" s="83"/>
      <c r="Y3" s="83"/>
      <c r="Z3" s="83"/>
      <c r="AA3" s="83"/>
      <c r="AB3" s="83"/>
      <c r="AC3" s="83"/>
      <c r="AD3" s="83"/>
      <c r="AE3" s="83"/>
      <c r="AF3" s="84"/>
      <c r="AG3" s="85" t="s">
        <v>30</v>
      </c>
      <c r="AH3" s="86"/>
      <c r="AI3" s="76" t="s">
        <v>28</v>
      </c>
      <c r="AJ3" s="76" t="s">
        <v>22</v>
      </c>
      <c r="AK3" s="76" t="s">
        <v>29</v>
      </c>
      <c r="AL3" s="85" t="s">
        <v>23</v>
      </c>
      <c r="AP3" s="223"/>
      <c r="AQ3" s="224"/>
    </row>
    <row r="4" spans="1:52" ht="15.75" thickTop="1" x14ac:dyDescent="0.25">
      <c r="A4" s="77"/>
      <c r="B4" s="77"/>
      <c r="C4" s="80"/>
      <c r="D4" s="77"/>
      <c r="E4" s="77"/>
      <c r="F4" s="80"/>
      <c r="G4" s="77"/>
      <c r="H4" s="80"/>
      <c r="I4" s="91" t="s">
        <v>6</v>
      </c>
      <c r="J4" s="91" t="s">
        <v>7</v>
      </c>
      <c r="K4" s="91" t="s">
        <v>8</v>
      </c>
      <c r="L4" s="91" t="s">
        <v>9</v>
      </c>
      <c r="M4" s="91" t="s">
        <v>10</v>
      </c>
      <c r="N4" s="91" t="s">
        <v>11</v>
      </c>
      <c r="O4" s="91" t="s">
        <v>12</v>
      </c>
      <c r="P4" s="91" t="s">
        <v>13</v>
      </c>
      <c r="Q4" s="91" t="s">
        <v>14</v>
      </c>
      <c r="R4" s="91" t="s">
        <v>15</v>
      </c>
      <c r="S4" s="91" t="s">
        <v>16</v>
      </c>
      <c r="T4" s="91" t="s">
        <v>17</v>
      </c>
      <c r="U4" s="91" t="s">
        <v>6</v>
      </c>
      <c r="V4" s="94" t="s">
        <v>7</v>
      </c>
      <c r="W4" s="96" t="s">
        <v>8</v>
      </c>
      <c r="X4" s="91" t="s">
        <v>9</v>
      </c>
      <c r="Y4" s="91" t="s">
        <v>10</v>
      </c>
      <c r="Z4" s="91" t="s">
        <v>11</v>
      </c>
      <c r="AA4" s="91" t="s">
        <v>12</v>
      </c>
      <c r="AB4" s="91" t="s">
        <v>13</v>
      </c>
      <c r="AC4" s="91" t="s">
        <v>14</v>
      </c>
      <c r="AD4" s="91" t="s">
        <v>15</v>
      </c>
      <c r="AE4" s="91" t="s">
        <v>16</v>
      </c>
      <c r="AF4" s="91" t="s">
        <v>17</v>
      </c>
      <c r="AG4" s="87"/>
      <c r="AH4" s="88"/>
      <c r="AI4" s="77"/>
      <c r="AJ4" s="77"/>
      <c r="AK4" s="77"/>
      <c r="AL4" s="87"/>
      <c r="AP4" s="24"/>
      <c r="AQ4" s="25"/>
      <c r="AR4" s="25"/>
      <c r="AS4" s="25"/>
      <c r="AT4" s="25"/>
      <c r="AU4" s="25"/>
      <c r="AV4" s="25"/>
      <c r="AW4" s="25"/>
      <c r="AX4" s="25"/>
      <c r="AY4" s="25"/>
      <c r="AZ4" s="26"/>
    </row>
    <row r="5" spans="1:52" ht="15.75" thickBot="1" x14ac:dyDescent="0.3">
      <c r="A5" s="77"/>
      <c r="B5" s="77"/>
      <c r="C5" s="80"/>
      <c r="D5" s="77"/>
      <c r="E5" s="77"/>
      <c r="F5" s="80"/>
      <c r="G5" s="77"/>
      <c r="H5" s="80"/>
      <c r="I5" s="92"/>
      <c r="J5" s="92"/>
      <c r="K5" s="92"/>
      <c r="L5" s="92"/>
      <c r="M5" s="92"/>
      <c r="N5" s="92"/>
      <c r="O5" s="92"/>
      <c r="P5" s="92"/>
      <c r="Q5" s="92"/>
      <c r="R5" s="92"/>
      <c r="S5" s="92"/>
      <c r="T5" s="92"/>
      <c r="U5" s="93"/>
      <c r="V5" s="95"/>
      <c r="W5" s="97"/>
      <c r="X5" s="93"/>
      <c r="Y5" s="93"/>
      <c r="Z5" s="93"/>
      <c r="AA5" s="93"/>
      <c r="AB5" s="93"/>
      <c r="AC5" s="93"/>
      <c r="AD5" s="93"/>
      <c r="AE5" s="93"/>
      <c r="AF5" s="93"/>
      <c r="AG5" s="87"/>
      <c r="AH5" s="88"/>
      <c r="AI5" s="77"/>
      <c r="AJ5" s="77"/>
      <c r="AK5" s="77"/>
      <c r="AL5" s="87"/>
      <c r="AP5" s="23"/>
      <c r="AZ5" s="27"/>
    </row>
    <row r="6" spans="1:52" ht="15.75" thickTop="1" x14ac:dyDescent="0.25">
      <c r="A6" s="77"/>
      <c r="B6" s="77"/>
      <c r="C6" s="80"/>
      <c r="D6" s="77"/>
      <c r="E6" s="77"/>
      <c r="F6" s="80"/>
      <c r="G6" s="77"/>
      <c r="H6" s="80"/>
      <c r="I6" s="92"/>
      <c r="J6" s="92"/>
      <c r="K6" s="92"/>
      <c r="L6" s="92"/>
      <c r="M6" s="92"/>
      <c r="N6" s="92"/>
      <c r="O6" s="92"/>
      <c r="P6" s="92"/>
      <c r="Q6" s="92"/>
      <c r="R6" s="92"/>
      <c r="S6" s="92"/>
      <c r="T6" s="92"/>
      <c r="U6" s="98" t="s">
        <v>18</v>
      </c>
      <c r="V6" s="99"/>
      <c r="W6" s="100"/>
      <c r="X6" s="98" t="s">
        <v>19</v>
      </c>
      <c r="Y6" s="99"/>
      <c r="Z6" s="100"/>
      <c r="AA6" s="98" t="s">
        <v>20</v>
      </c>
      <c r="AB6" s="99"/>
      <c r="AC6" s="100"/>
      <c r="AD6" s="98" t="s">
        <v>21</v>
      </c>
      <c r="AE6" s="99"/>
      <c r="AF6" s="100"/>
      <c r="AG6" s="87"/>
      <c r="AH6" s="88"/>
      <c r="AI6" s="77"/>
      <c r="AJ6" s="77"/>
      <c r="AK6" s="77"/>
      <c r="AL6" s="87"/>
      <c r="AP6" s="23"/>
      <c r="AZ6" s="27"/>
    </row>
    <row r="7" spans="1:52" ht="15.75" thickBot="1" x14ac:dyDescent="0.3">
      <c r="A7" s="78"/>
      <c r="B7" s="78"/>
      <c r="C7" s="81"/>
      <c r="D7" s="78"/>
      <c r="E7" s="78"/>
      <c r="F7" s="81"/>
      <c r="G7" s="78"/>
      <c r="H7" s="81"/>
      <c r="I7" s="93"/>
      <c r="J7" s="92"/>
      <c r="K7" s="92"/>
      <c r="L7" s="92"/>
      <c r="M7" s="92"/>
      <c r="N7" s="92"/>
      <c r="O7" s="92"/>
      <c r="P7" s="92"/>
      <c r="Q7" s="92"/>
      <c r="R7" s="92"/>
      <c r="S7" s="92"/>
      <c r="T7" s="92"/>
      <c r="U7" s="101"/>
      <c r="V7" s="102"/>
      <c r="W7" s="103"/>
      <c r="X7" s="101"/>
      <c r="Y7" s="102"/>
      <c r="Z7" s="103"/>
      <c r="AA7" s="101"/>
      <c r="AB7" s="102"/>
      <c r="AC7" s="103"/>
      <c r="AD7" s="101"/>
      <c r="AE7" s="102"/>
      <c r="AF7" s="103"/>
      <c r="AG7" s="89"/>
      <c r="AH7" s="90"/>
      <c r="AI7" s="78"/>
      <c r="AJ7" s="78"/>
      <c r="AK7" s="78"/>
      <c r="AL7" s="89"/>
      <c r="AP7" s="23"/>
      <c r="AZ7" s="27"/>
    </row>
    <row r="8" spans="1:52" ht="46.5" customHeight="1" thickTop="1" x14ac:dyDescent="0.25">
      <c r="A8" s="120">
        <v>1</v>
      </c>
      <c r="B8" s="122" t="s">
        <v>51</v>
      </c>
      <c r="C8" s="124" t="s">
        <v>130</v>
      </c>
      <c r="D8" s="126" t="s">
        <v>25</v>
      </c>
      <c r="E8" s="122" t="s">
        <v>133</v>
      </c>
      <c r="F8" s="143" t="s">
        <v>26</v>
      </c>
      <c r="G8" s="133"/>
      <c r="H8" s="136" t="s">
        <v>33</v>
      </c>
      <c r="I8" s="107">
        <v>1</v>
      </c>
      <c r="J8" s="107">
        <v>2</v>
      </c>
      <c r="K8" s="107">
        <v>3</v>
      </c>
      <c r="L8" s="107">
        <v>0</v>
      </c>
      <c r="M8" s="107">
        <v>4</v>
      </c>
      <c r="N8" s="107">
        <v>3</v>
      </c>
      <c r="O8" s="107">
        <v>2</v>
      </c>
      <c r="P8" s="107">
        <v>1</v>
      </c>
      <c r="Q8" s="107">
        <v>0</v>
      </c>
      <c r="R8" s="107">
        <v>2</v>
      </c>
      <c r="S8" s="107">
        <v>3</v>
      </c>
      <c r="T8" s="109">
        <v>1</v>
      </c>
      <c r="U8" s="111">
        <f>SUM(I8+J8+K8)*1000000/SUM(I11+J11+K11)</f>
        <v>40</v>
      </c>
      <c r="V8" s="111"/>
      <c r="W8" s="112"/>
      <c r="X8" s="119">
        <f>SUM(K8+L8+M8)*1000000/SUM(K11+L11+M11)</f>
        <v>46.666666666666664</v>
      </c>
      <c r="Y8" s="111"/>
      <c r="Z8" s="112"/>
      <c r="AA8" s="119">
        <f>SUM(O8+P8+Q8)*1000000/SUM(O11+P11+Q11)</f>
        <v>20</v>
      </c>
      <c r="AB8" s="111"/>
      <c r="AC8" s="112"/>
      <c r="AD8" s="119">
        <f>SUM(R8+S8+T8)*1000000/SUM(R11+S11+T11)</f>
        <v>40</v>
      </c>
      <c r="AE8" s="111"/>
      <c r="AF8" s="112"/>
      <c r="AG8" s="119">
        <f>AVERAGE(U8:AF11)</f>
        <v>36.666666666666664</v>
      </c>
      <c r="AH8" s="112"/>
      <c r="AI8" s="130">
        <v>0</v>
      </c>
      <c r="AJ8" s="12" t="s">
        <v>56</v>
      </c>
      <c r="AK8" s="133"/>
      <c r="AL8" s="104"/>
      <c r="AP8" s="23"/>
      <c r="AZ8" s="27"/>
    </row>
    <row r="9" spans="1:52" ht="43.5" customHeight="1" x14ac:dyDescent="0.25">
      <c r="A9" s="121"/>
      <c r="B9" s="123"/>
      <c r="C9" s="125"/>
      <c r="D9" s="127"/>
      <c r="E9" s="142"/>
      <c r="F9" s="144"/>
      <c r="G9" s="134"/>
      <c r="H9" s="137"/>
      <c r="I9" s="108"/>
      <c r="J9" s="108"/>
      <c r="K9" s="108"/>
      <c r="L9" s="108"/>
      <c r="M9" s="108"/>
      <c r="N9" s="108"/>
      <c r="O9" s="108"/>
      <c r="P9" s="108"/>
      <c r="Q9" s="108"/>
      <c r="R9" s="108"/>
      <c r="S9" s="108"/>
      <c r="T9" s="110"/>
      <c r="U9" s="113"/>
      <c r="V9" s="113"/>
      <c r="W9" s="114"/>
      <c r="X9" s="115"/>
      <c r="Y9" s="113"/>
      <c r="Z9" s="114"/>
      <c r="AA9" s="115"/>
      <c r="AB9" s="113"/>
      <c r="AC9" s="114"/>
      <c r="AD9" s="115"/>
      <c r="AE9" s="113"/>
      <c r="AF9" s="114"/>
      <c r="AG9" s="115"/>
      <c r="AH9" s="114"/>
      <c r="AI9" s="131"/>
      <c r="AJ9" s="13" t="s">
        <v>58</v>
      </c>
      <c r="AK9" s="134"/>
      <c r="AL9" s="105"/>
      <c r="AP9" s="23"/>
      <c r="AZ9" s="27"/>
    </row>
    <row r="10" spans="1:52" ht="48" customHeight="1" x14ac:dyDescent="0.25">
      <c r="A10" s="121"/>
      <c r="B10" s="123"/>
      <c r="C10" s="125"/>
      <c r="D10" s="127"/>
      <c r="E10" s="2" t="s">
        <v>134</v>
      </c>
      <c r="F10" s="144"/>
      <c r="G10" s="134"/>
      <c r="H10" s="6" t="s">
        <v>27</v>
      </c>
      <c r="I10" s="7">
        <v>1000000</v>
      </c>
      <c r="J10" s="9">
        <v>1000000</v>
      </c>
      <c r="K10" s="7">
        <v>1000000</v>
      </c>
      <c r="L10" s="7">
        <v>1000000</v>
      </c>
      <c r="M10" s="7">
        <v>1000000</v>
      </c>
      <c r="N10" s="9">
        <v>1000000</v>
      </c>
      <c r="O10" s="19">
        <v>1000000</v>
      </c>
      <c r="P10" s="7">
        <v>1000000</v>
      </c>
      <c r="Q10" s="7">
        <v>1000000</v>
      </c>
      <c r="R10" s="7">
        <v>1000000</v>
      </c>
      <c r="S10" s="11">
        <v>1000000</v>
      </c>
      <c r="T10" s="11">
        <v>1000000</v>
      </c>
      <c r="U10" s="115"/>
      <c r="V10" s="113"/>
      <c r="W10" s="114"/>
      <c r="X10" s="115"/>
      <c r="Y10" s="113"/>
      <c r="Z10" s="114"/>
      <c r="AA10" s="115"/>
      <c r="AB10" s="113"/>
      <c r="AC10" s="114"/>
      <c r="AD10" s="115"/>
      <c r="AE10" s="113"/>
      <c r="AF10" s="114"/>
      <c r="AG10" s="115"/>
      <c r="AH10" s="114"/>
      <c r="AI10" s="131"/>
      <c r="AJ10" s="13" t="s">
        <v>60</v>
      </c>
      <c r="AK10" s="134"/>
      <c r="AL10" s="105"/>
      <c r="AP10" s="23"/>
      <c r="AZ10" s="27"/>
    </row>
    <row r="11" spans="1:52" ht="57" customHeight="1" thickBot="1" x14ac:dyDescent="0.3">
      <c r="A11" s="138"/>
      <c r="B11" s="139"/>
      <c r="C11" s="140"/>
      <c r="D11" s="141"/>
      <c r="E11" s="3" t="s">
        <v>135</v>
      </c>
      <c r="F11" s="145"/>
      <c r="G11" s="135"/>
      <c r="H11" s="4" t="s">
        <v>34</v>
      </c>
      <c r="I11" s="8">
        <v>50000</v>
      </c>
      <c r="J11" s="1">
        <v>50000</v>
      </c>
      <c r="K11" s="10">
        <v>50000</v>
      </c>
      <c r="L11" s="10">
        <v>50000</v>
      </c>
      <c r="M11" s="5">
        <v>50000</v>
      </c>
      <c r="N11" s="1">
        <v>50000</v>
      </c>
      <c r="O11" s="10">
        <v>50000</v>
      </c>
      <c r="P11" s="10">
        <v>50000</v>
      </c>
      <c r="Q11" s="5">
        <v>50000</v>
      </c>
      <c r="R11" s="8">
        <v>50000</v>
      </c>
      <c r="S11" s="1">
        <v>50000</v>
      </c>
      <c r="T11" s="5">
        <v>50000</v>
      </c>
      <c r="U11" s="116"/>
      <c r="V11" s="117"/>
      <c r="W11" s="118"/>
      <c r="X11" s="116"/>
      <c r="Y11" s="117"/>
      <c r="Z11" s="118"/>
      <c r="AA11" s="116"/>
      <c r="AB11" s="117"/>
      <c r="AC11" s="118"/>
      <c r="AD11" s="116"/>
      <c r="AE11" s="117"/>
      <c r="AF11" s="118"/>
      <c r="AG11" s="116"/>
      <c r="AH11" s="118"/>
      <c r="AI11" s="132"/>
      <c r="AJ11" s="14" t="s">
        <v>59</v>
      </c>
      <c r="AK11" s="135"/>
      <c r="AL11" s="106"/>
      <c r="AP11" s="23"/>
      <c r="AZ11" s="27"/>
    </row>
    <row r="12" spans="1:52" ht="45" customHeight="1" thickTop="1" thickBot="1" x14ac:dyDescent="0.3">
      <c r="A12" s="120">
        <v>2</v>
      </c>
      <c r="B12" s="122" t="s">
        <v>50</v>
      </c>
      <c r="C12" s="124" t="s">
        <v>131</v>
      </c>
      <c r="D12" s="126" t="s">
        <v>31</v>
      </c>
      <c r="E12" s="122" t="s">
        <v>136</v>
      </c>
      <c r="F12" s="128" t="s">
        <v>26</v>
      </c>
      <c r="G12" s="154"/>
      <c r="H12" s="136" t="s">
        <v>32</v>
      </c>
      <c r="I12" s="146">
        <v>100000</v>
      </c>
      <c r="J12" s="146">
        <v>300000</v>
      </c>
      <c r="K12" s="146">
        <v>0</v>
      </c>
      <c r="L12" s="146">
        <v>0</v>
      </c>
      <c r="M12" s="146">
        <v>0</v>
      </c>
      <c r="N12" s="146">
        <v>0</v>
      </c>
      <c r="O12" s="146">
        <v>1500000</v>
      </c>
      <c r="P12" s="146">
        <v>200000</v>
      </c>
      <c r="Q12" s="146">
        <v>680000</v>
      </c>
      <c r="R12" s="146">
        <v>3000000</v>
      </c>
      <c r="S12" s="146">
        <v>6000000</v>
      </c>
      <c r="T12" s="146">
        <v>0</v>
      </c>
      <c r="U12" s="148" t="e">
        <f>SUM(I12+J12+K12)+SUM(#REF!+#REF!+#REF!)</f>
        <v>#REF!</v>
      </c>
      <c r="V12" s="149"/>
      <c r="W12" s="150"/>
      <c r="X12" s="148" t="e">
        <f>SUM(L12+M12+N12)+SUM(#REF!+#REF!+#REF!)</f>
        <v>#REF!</v>
      </c>
      <c r="Y12" s="149"/>
      <c r="Z12" s="150"/>
      <c r="AA12" s="148" t="e">
        <f>SUM(O12+P12+Q12)+SUM(#REF!+#REF!+#REF!)</f>
        <v>#REF!</v>
      </c>
      <c r="AB12" s="149"/>
      <c r="AC12" s="150"/>
      <c r="AD12" s="148" t="e">
        <f>SUM(R12+S12+T12)+SUM(#REF!+#REF!+#REF!)</f>
        <v>#REF!</v>
      </c>
      <c r="AE12" s="149"/>
      <c r="AF12" s="150"/>
      <c r="AG12" s="148" t="e">
        <f>SUM(U12+X12+AA12+AD12)</f>
        <v>#REF!</v>
      </c>
      <c r="AH12" s="150"/>
      <c r="AI12" s="146">
        <v>10000000</v>
      </c>
      <c r="AJ12" s="122" t="s">
        <v>57</v>
      </c>
      <c r="AK12" s="15"/>
      <c r="AL12" s="22"/>
      <c r="AP12" s="28"/>
      <c r="AQ12" s="29"/>
      <c r="AR12" s="29"/>
      <c r="AS12" s="29"/>
      <c r="AT12" s="29"/>
      <c r="AU12" s="29"/>
      <c r="AV12" s="29"/>
      <c r="AW12" s="29"/>
      <c r="AX12" s="29"/>
      <c r="AY12" s="29"/>
      <c r="AZ12" s="30"/>
    </row>
    <row r="13" spans="1:52" ht="33" customHeight="1" thickTop="1" thickBot="1" x14ac:dyDescent="0.3">
      <c r="A13" s="121"/>
      <c r="B13" s="123"/>
      <c r="C13" s="125"/>
      <c r="D13" s="127"/>
      <c r="E13" s="123"/>
      <c r="F13" s="129"/>
      <c r="G13" s="155"/>
      <c r="H13" s="156"/>
      <c r="I13" s="147"/>
      <c r="J13" s="147"/>
      <c r="K13" s="147"/>
      <c r="L13" s="147"/>
      <c r="M13" s="147"/>
      <c r="N13" s="147"/>
      <c r="O13" s="147"/>
      <c r="P13" s="147"/>
      <c r="Q13" s="147"/>
      <c r="R13" s="147"/>
      <c r="S13" s="147"/>
      <c r="T13" s="147"/>
      <c r="U13" s="151"/>
      <c r="V13" s="152"/>
      <c r="W13" s="153"/>
      <c r="X13" s="151"/>
      <c r="Y13" s="152"/>
      <c r="Z13" s="153"/>
      <c r="AA13" s="151"/>
      <c r="AB13" s="152"/>
      <c r="AC13" s="153"/>
      <c r="AD13" s="151"/>
      <c r="AE13" s="152"/>
      <c r="AF13" s="153"/>
      <c r="AG13" s="151"/>
      <c r="AH13" s="153"/>
      <c r="AI13" s="147"/>
      <c r="AJ13" s="142"/>
      <c r="AK13" s="16"/>
      <c r="AL13" s="21"/>
    </row>
    <row r="14" spans="1:52" ht="25.5" customHeight="1" thickTop="1" thickBot="1" x14ac:dyDescent="0.3">
      <c r="A14" s="120">
        <v>4</v>
      </c>
      <c r="B14" s="122" t="s">
        <v>48</v>
      </c>
      <c r="C14" s="124" t="s">
        <v>130</v>
      </c>
      <c r="D14" s="126" t="s">
        <v>52</v>
      </c>
      <c r="E14" s="122" t="s">
        <v>137</v>
      </c>
      <c r="F14" s="143" t="s">
        <v>26</v>
      </c>
      <c r="G14" s="168"/>
      <c r="H14" s="136" t="s">
        <v>78</v>
      </c>
      <c r="I14" s="177">
        <v>5</v>
      </c>
      <c r="J14" s="177">
        <v>2</v>
      </c>
      <c r="K14" s="177">
        <v>1</v>
      </c>
      <c r="L14" s="177">
        <v>4</v>
      </c>
      <c r="M14" s="177">
        <v>1</v>
      </c>
      <c r="N14" s="177">
        <v>4</v>
      </c>
      <c r="O14" s="177">
        <v>3</v>
      </c>
      <c r="P14" s="177">
        <v>0</v>
      </c>
      <c r="Q14" s="177">
        <v>3</v>
      </c>
      <c r="R14" s="177">
        <v>1</v>
      </c>
      <c r="S14" s="177">
        <v>2</v>
      </c>
      <c r="T14" s="177">
        <v>4</v>
      </c>
      <c r="U14" s="107">
        <f>SUM(I14+J14+K14)/SUM(I16+J16+K16)*100</f>
        <v>80</v>
      </c>
      <c r="V14" s="179"/>
      <c r="W14" s="160"/>
      <c r="X14" s="107">
        <f>SUM(L14+M14+N14)/SUM(L16+M16+N16)*100</f>
        <v>90</v>
      </c>
      <c r="Y14" s="179"/>
      <c r="Z14" s="160"/>
      <c r="AA14" s="107">
        <f>SUM(O14+P14+Q14)/SUM(O16+P16+Q16)*100</f>
        <v>40</v>
      </c>
      <c r="AB14" s="179"/>
      <c r="AC14" s="160"/>
      <c r="AD14" s="107">
        <f>SUM(R14+S14+T14)/SUM(R16+S16+T16)*100</f>
        <v>70</v>
      </c>
      <c r="AE14" s="179"/>
      <c r="AF14" s="160"/>
      <c r="AG14" s="107">
        <f>AVERAGE(U14,X14,AA14,AD14)</f>
        <v>70</v>
      </c>
      <c r="AH14" s="160"/>
      <c r="AI14" s="165">
        <v>1</v>
      </c>
      <c r="AJ14" s="122" t="s">
        <v>56</v>
      </c>
      <c r="AK14" s="168"/>
      <c r="AL14" s="171"/>
    </row>
    <row r="15" spans="1:52" ht="16.5" customHeight="1" thickTop="1" x14ac:dyDescent="0.25">
      <c r="A15" s="121"/>
      <c r="B15" s="123"/>
      <c r="C15" s="125"/>
      <c r="D15" s="127"/>
      <c r="E15" s="142"/>
      <c r="F15" s="144"/>
      <c r="G15" s="169"/>
      <c r="H15" s="137"/>
      <c r="I15" s="178"/>
      <c r="J15" s="178"/>
      <c r="K15" s="178"/>
      <c r="L15" s="178"/>
      <c r="M15" s="178"/>
      <c r="N15" s="178"/>
      <c r="O15" s="178"/>
      <c r="P15" s="178"/>
      <c r="Q15" s="178"/>
      <c r="R15" s="178"/>
      <c r="S15" s="178"/>
      <c r="T15" s="178"/>
      <c r="U15" s="161"/>
      <c r="V15" s="180"/>
      <c r="W15" s="162"/>
      <c r="X15" s="161"/>
      <c r="Y15" s="180"/>
      <c r="Z15" s="162"/>
      <c r="AA15" s="161"/>
      <c r="AB15" s="180"/>
      <c r="AC15" s="162"/>
      <c r="AD15" s="161"/>
      <c r="AE15" s="180"/>
      <c r="AF15" s="162"/>
      <c r="AG15" s="161"/>
      <c r="AH15" s="162"/>
      <c r="AI15" s="166"/>
      <c r="AJ15" s="142"/>
      <c r="AK15" s="169"/>
      <c r="AL15" s="172"/>
      <c r="AP15" s="221" t="s">
        <v>162</v>
      </c>
      <c r="AQ15" s="222"/>
    </row>
    <row r="16" spans="1:52" ht="19.5" customHeight="1" thickBot="1" x14ac:dyDescent="0.3">
      <c r="A16" s="121"/>
      <c r="B16" s="123"/>
      <c r="C16" s="125"/>
      <c r="D16" s="127"/>
      <c r="E16" s="174" t="s">
        <v>138</v>
      </c>
      <c r="F16" s="144"/>
      <c r="G16" s="169"/>
      <c r="H16" s="175" t="s">
        <v>77</v>
      </c>
      <c r="I16" s="157">
        <v>5</v>
      </c>
      <c r="J16" s="157">
        <v>3</v>
      </c>
      <c r="K16" s="157">
        <v>2</v>
      </c>
      <c r="L16" s="157">
        <v>5</v>
      </c>
      <c r="M16" s="157">
        <v>1</v>
      </c>
      <c r="N16" s="157">
        <v>4</v>
      </c>
      <c r="O16" s="157">
        <v>6</v>
      </c>
      <c r="P16" s="157">
        <v>6</v>
      </c>
      <c r="Q16" s="157">
        <v>3</v>
      </c>
      <c r="R16" s="157">
        <v>3</v>
      </c>
      <c r="S16" s="157">
        <v>3</v>
      </c>
      <c r="T16" s="157">
        <v>4</v>
      </c>
      <c r="U16" s="161"/>
      <c r="V16" s="180"/>
      <c r="W16" s="162"/>
      <c r="X16" s="161"/>
      <c r="Y16" s="180"/>
      <c r="Z16" s="162"/>
      <c r="AA16" s="161"/>
      <c r="AB16" s="180"/>
      <c r="AC16" s="162"/>
      <c r="AD16" s="161"/>
      <c r="AE16" s="180"/>
      <c r="AF16" s="162"/>
      <c r="AG16" s="161"/>
      <c r="AH16" s="162"/>
      <c r="AI16" s="166"/>
      <c r="AJ16" s="18" t="s">
        <v>53</v>
      </c>
      <c r="AK16" s="169"/>
      <c r="AL16" s="172"/>
      <c r="AP16" s="223"/>
      <c r="AQ16" s="224"/>
    </row>
    <row r="17" spans="1:52" ht="32.25" customHeight="1" thickTop="1" x14ac:dyDescent="0.25">
      <c r="A17" s="121"/>
      <c r="B17" s="123"/>
      <c r="C17" s="125"/>
      <c r="D17" s="127"/>
      <c r="E17" s="123"/>
      <c r="F17" s="144"/>
      <c r="G17" s="169"/>
      <c r="H17" s="156"/>
      <c r="I17" s="158"/>
      <c r="J17" s="158"/>
      <c r="K17" s="158"/>
      <c r="L17" s="158"/>
      <c r="M17" s="158"/>
      <c r="N17" s="158"/>
      <c r="O17" s="158"/>
      <c r="P17" s="158"/>
      <c r="Q17" s="158"/>
      <c r="R17" s="158"/>
      <c r="S17" s="158"/>
      <c r="T17" s="158"/>
      <c r="U17" s="161"/>
      <c r="V17" s="180"/>
      <c r="W17" s="162"/>
      <c r="X17" s="161"/>
      <c r="Y17" s="180"/>
      <c r="Z17" s="162"/>
      <c r="AA17" s="161"/>
      <c r="AB17" s="180"/>
      <c r="AC17" s="162"/>
      <c r="AD17" s="161"/>
      <c r="AE17" s="180"/>
      <c r="AF17" s="162"/>
      <c r="AG17" s="161"/>
      <c r="AH17" s="162"/>
      <c r="AI17" s="166"/>
      <c r="AJ17" s="18" t="s">
        <v>54</v>
      </c>
      <c r="AK17" s="169"/>
      <c r="AL17" s="172"/>
      <c r="AP17" s="24"/>
      <c r="AQ17" s="25"/>
      <c r="AR17" s="25"/>
      <c r="AS17" s="25"/>
      <c r="AT17" s="25"/>
      <c r="AU17" s="25"/>
      <c r="AV17" s="25"/>
      <c r="AW17" s="25"/>
      <c r="AX17" s="25"/>
      <c r="AY17" s="25"/>
      <c r="AZ17" s="26"/>
    </row>
    <row r="18" spans="1:52" ht="37.5" customHeight="1" thickBot="1" x14ac:dyDescent="0.3">
      <c r="A18" s="138"/>
      <c r="B18" s="139"/>
      <c r="C18" s="140"/>
      <c r="D18" s="141"/>
      <c r="E18" s="139"/>
      <c r="F18" s="145"/>
      <c r="G18" s="170"/>
      <c r="H18" s="176"/>
      <c r="I18" s="159"/>
      <c r="J18" s="159"/>
      <c r="K18" s="159"/>
      <c r="L18" s="159"/>
      <c r="M18" s="159"/>
      <c r="N18" s="159"/>
      <c r="O18" s="159"/>
      <c r="P18" s="159"/>
      <c r="Q18" s="159"/>
      <c r="R18" s="159"/>
      <c r="S18" s="159"/>
      <c r="T18" s="159"/>
      <c r="U18" s="163"/>
      <c r="V18" s="181"/>
      <c r="W18" s="164"/>
      <c r="X18" s="163"/>
      <c r="Y18" s="181"/>
      <c r="Z18" s="164"/>
      <c r="AA18" s="163"/>
      <c r="AB18" s="181"/>
      <c r="AC18" s="164"/>
      <c r="AD18" s="163"/>
      <c r="AE18" s="181"/>
      <c r="AF18" s="164"/>
      <c r="AG18" s="163"/>
      <c r="AH18" s="164"/>
      <c r="AI18" s="167"/>
      <c r="AJ18" s="14" t="s">
        <v>55</v>
      </c>
      <c r="AK18" s="170"/>
      <c r="AL18" s="173"/>
      <c r="AP18" s="23"/>
      <c r="AZ18" s="27"/>
    </row>
    <row r="19" spans="1:52" ht="50.25" customHeight="1" thickTop="1" x14ac:dyDescent="0.25">
      <c r="A19" s="120">
        <v>5</v>
      </c>
      <c r="B19" s="122" t="s">
        <v>61</v>
      </c>
      <c r="C19" s="124" t="s">
        <v>130</v>
      </c>
      <c r="D19" s="126" t="s">
        <v>62</v>
      </c>
      <c r="E19" s="122" t="s">
        <v>139</v>
      </c>
      <c r="F19" s="143" t="s">
        <v>26</v>
      </c>
      <c r="G19" s="168"/>
      <c r="H19" s="136" t="s">
        <v>76</v>
      </c>
      <c r="I19" s="177">
        <v>3</v>
      </c>
      <c r="J19" s="177">
        <v>2</v>
      </c>
      <c r="K19" s="177">
        <v>1</v>
      </c>
      <c r="L19" s="177">
        <v>4</v>
      </c>
      <c r="M19" s="177">
        <v>5</v>
      </c>
      <c r="N19" s="177">
        <v>2</v>
      </c>
      <c r="O19" s="177">
        <v>3</v>
      </c>
      <c r="P19" s="177">
        <v>2</v>
      </c>
      <c r="Q19" s="177">
        <v>3</v>
      </c>
      <c r="R19" s="177">
        <v>1</v>
      </c>
      <c r="S19" s="177">
        <v>2</v>
      </c>
      <c r="T19" s="177">
        <v>0</v>
      </c>
      <c r="U19" s="107">
        <f>SUM(I19+J19+K19)/SUM(I21+J21+K21)*100</f>
        <v>50</v>
      </c>
      <c r="V19" s="179"/>
      <c r="W19" s="160"/>
      <c r="X19" s="107">
        <f>SUM(L19+M19+N19)/SUM(L21+M21+N21)*100</f>
        <v>84.615384615384613</v>
      </c>
      <c r="Y19" s="179"/>
      <c r="Z19" s="160"/>
      <c r="AA19" s="107">
        <f>SUM(O19+P19+Q19)/SUM(O21+P21+Q21)*100</f>
        <v>72.727272727272734</v>
      </c>
      <c r="AB19" s="179"/>
      <c r="AC19" s="160"/>
      <c r="AD19" s="107">
        <f>SUM(R19+S19+T19)/SUM(R21+S21+T21)*100</f>
        <v>33.333333333333329</v>
      </c>
      <c r="AE19" s="179"/>
      <c r="AF19" s="160"/>
      <c r="AG19" s="107">
        <f>AVERAGE(U19:AF22)</f>
        <v>60.168997668997662</v>
      </c>
      <c r="AH19" s="182"/>
      <c r="AI19" s="165">
        <v>1</v>
      </c>
      <c r="AJ19" s="12" t="s">
        <v>56</v>
      </c>
      <c r="AK19" s="168"/>
      <c r="AL19" s="171"/>
      <c r="AP19" s="23"/>
      <c r="AZ19" s="27"/>
    </row>
    <row r="20" spans="1:52" ht="27" customHeight="1" x14ac:dyDescent="0.25">
      <c r="A20" s="121"/>
      <c r="B20" s="123"/>
      <c r="C20" s="125"/>
      <c r="D20" s="127"/>
      <c r="E20" s="142"/>
      <c r="F20" s="144"/>
      <c r="G20" s="169"/>
      <c r="H20" s="137"/>
      <c r="I20" s="178"/>
      <c r="J20" s="178"/>
      <c r="K20" s="178"/>
      <c r="L20" s="178"/>
      <c r="M20" s="178"/>
      <c r="N20" s="178"/>
      <c r="O20" s="178"/>
      <c r="P20" s="178"/>
      <c r="Q20" s="178"/>
      <c r="R20" s="178"/>
      <c r="S20" s="178"/>
      <c r="T20" s="178"/>
      <c r="U20" s="161"/>
      <c r="V20" s="180"/>
      <c r="W20" s="162"/>
      <c r="X20" s="161"/>
      <c r="Y20" s="180"/>
      <c r="Z20" s="162"/>
      <c r="AA20" s="161"/>
      <c r="AB20" s="180"/>
      <c r="AC20" s="162"/>
      <c r="AD20" s="161"/>
      <c r="AE20" s="180"/>
      <c r="AF20" s="162"/>
      <c r="AG20" s="183"/>
      <c r="AH20" s="184"/>
      <c r="AI20" s="158"/>
      <c r="AJ20" s="18" t="s">
        <v>53</v>
      </c>
      <c r="AK20" s="169"/>
      <c r="AL20" s="172"/>
      <c r="AP20" s="23"/>
      <c r="AZ20" s="27"/>
    </row>
    <row r="21" spans="1:52" ht="33" customHeight="1" x14ac:dyDescent="0.25">
      <c r="A21" s="121"/>
      <c r="B21" s="123"/>
      <c r="C21" s="125"/>
      <c r="D21" s="127"/>
      <c r="E21" s="174" t="s">
        <v>140</v>
      </c>
      <c r="F21" s="144"/>
      <c r="G21" s="169"/>
      <c r="H21" s="175" t="s">
        <v>75</v>
      </c>
      <c r="I21" s="157">
        <v>3</v>
      </c>
      <c r="J21" s="157">
        <v>4</v>
      </c>
      <c r="K21" s="157">
        <v>5</v>
      </c>
      <c r="L21" s="157">
        <v>6</v>
      </c>
      <c r="M21" s="157">
        <v>5</v>
      </c>
      <c r="N21" s="157">
        <v>2</v>
      </c>
      <c r="O21" s="157">
        <v>5</v>
      </c>
      <c r="P21" s="157">
        <v>3</v>
      </c>
      <c r="Q21" s="157">
        <v>3</v>
      </c>
      <c r="R21" s="157">
        <v>2</v>
      </c>
      <c r="S21" s="157">
        <v>4</v>
      </c>
      <c r="T21" s="157">
        <v>3</v>
      </c>
      <c r="U21" s="161"/>
      <c r="V21" s="180"/>
      <c r="W21" s="162"/>
      <c r="X21" s="161"/>
      <c r="Y21" s="180"/>
      <c r="Z21" s="162"/>
      <c r="AA21" s="161"/>
      <c r="AB21" s="180"/>
      <c r="AC21" s="162"/>
      <c r="AD21" s="161"/>
      <c r="AE21" s="180"/>
      <c r="AF21" s="162"/>
      <c r="AG21" s="183"/>
      <c r="AH21" s="184"/>
      <c r="AI21" s="158"/>
      <c r="AJ21" s="18" t="s">
        <v>54</v>
      </c>
      <c r="AK21" s="169"/>
      <c r="AL21" s="172"/>
      <c r="AP21" s="23"/>
      <c r="AZ21" s="27"/>
    </row>
    <row r="22" spans="1:52" ht="15.75" thickBot="1" x14ac:dyDescent="0.3">
      <c r="A22" s="138"/>
      <c r="B22" s="139"/>
      <c r="C22" s="140"/>
      <c r="D22" s="141"/>
      <c r="E22" s="139"/>
      <c r="F22" s="145"/>
      <c r="G22" s="170"/>
      <c r="H22" s="176"/>
      <c r="I22" s="159"/>
      <c r="J22" s="159"/>
      <c r="K22" s="159"/>
      <c r="L22" s="159"/>
      <c r="M22" s="159"/>
      <c r="N22" s="159"/>
      <c r="O22" s="159"/>
      <c r="P22" s="159"/>
      <c r="Q22" s="159"/>
      <c r="R22" s="159"/>
      <c r="S22" s="159"/>
      <c r="T22" s="159"/>
      <c r="U22" s="163"/>
      <c r="V22" s="181"/>
      <c r="W22" s="164"/>
      <c r="X22" s="163"/>
      <c r="Y22" s="181"/>
      <c r="Z22" s="164"/>
      <c r="AA22" s="163"/>
      <c r="AB22" s="181"/>
      <c r="AC22" s="164"/>
      <c r="AD22" s="163"/>
      <c r="AE22" s="181"/>
      <c r="AF22" s="164"/>
      <c r="AG22" s="185"/>
      <c r="AH22" s="186"/>
      <c r="AI22" s="159"/>
      <c r="AJ22" s="14" t="s">
        <v>55</v>
      </c>
      <c r="AK22" s="170"/>
      <c r="AL22" s="173"/>
      <c r="AP22" s="23"/>
      <c r="AZ22" s="27"/>
    </row>
    <row r="23" spans="1:52" ht="45.75" customHeight="1" thickTop="1" x14ac:dyDescent="0.25">
      <c r="A23" s="120">
        <v>6</v>
      </c>
      <c r="B23" s="122" t="s">
        <v>63</v>
      </c>
      <c r="C23" s="124" t="s">
        <v>130</v>
      </c>
      <c r="D23" s="126" t="s">
        <v>64</v>
      </c>
      <c r="E23" s="122" t="s">
        <v>141</v>
      </c>
      <c r="F23" s="143" t="s">
        <v>65</v>
      </c>
      <c r="G23" s="199"/>
      <c r="H23" s="136" t="s">
        <v>73</v>
      </c>
      <c r="I23" s="177">
        <v>1</v>
      </c>
      <c r="J23" s="177">
        <v>2</v>
      </c>
      <c r="K23" s="177">
        <v>0</v>
      </c>
      <c r="L23" s="177">
        <v>6</v>
      </c>
      <c r="M23" s="177">
        <v>4</v>
      </c>
      <c r="N23" s="177">
        <v>5</v>
      </c>
      <c r="O23" s="177">
        <v>3</v>
      </c>
      <c r="P23" s="177">
        <v>2</v>
      </c>
      <c r="Q23" s="177">
        <v>1</v>
      </c>
      <c r="R23" s="177">
        <v>4</v>
      </c>
      <c r="S23" s="177">
        <v>3</v>
      </c>
      <c r="T23" s="177">
        <v>0</v>
      </c>
      <c r="U23" s="187">
        <f>(I23/I25)*100</f>
        <v>0.83333333333333337</v>
      </c>
      <c r="V23" s="187">
        <f>J23/J25*100</f>
        <v>1.6528925619834711</v>
      </c>
      <c r="W23" s="187">
        <f t="shared" ref="W23:AF23" si="0">K23/K25*100</f>
        <v>0</v>
      </c>
      <c r="X23" s="187">
        <f t="shared" si="0"/>
        <v>4.8780487804878048</v>
      </c>
      <c r="Y23" s="187">
        <f t="shared" si="0"/>
        <v>3.225806451612903</v>
      </c>
      <c r="Z23" s="187">
        <f t="shared" si="0"/>
        <v>4</v>
      </c>
      <c r="AA23" s="187">
        <f t="shared" si="0"/>
        <v>2.3809523809523809</v>
      </c>
      <c r="AB23" s="187">
        <f t="shared" si="0"/>
        <v>1.5748031496062991</v>
      </c>
      <c r="AC23" s="187">
        <f t="shared" si="0"/>
        <v>0.78125</v>
      </c>
      <c r="AD23" s="187">
        <f t="shared" si="0"/>
        <v>3.1007751937984498</v>
      </c>
      <c r="AE23" s="187">
        <f t="shared" si="0"/>
        <v>2.3076923076923079</v>
      </c>
      <c r="AF23" s="187">
        <f t="shared" si="0"/>
        <v>0</v>
      </c>
      <c r="AG23" s="190">
        <f>SUM(I23:T24)/SUM(I25:T26)</f>
        <v>2.0584329349269587E-2</v>
      </c>
      <c r="AH23" s="191"/>
      <c r="AI23" s="196" t="s">
        <v>70</v>
      </c>
      <c r="AJ23" s="12" t="s">
        <v>66</v>
      </c>
      <c r="AK23" s="168"/>
      <c r="AL23" s="171"/>
      <c r="AP23" s="23"/>
      <c r="AZ23" s="27"/>
    </row>
    <row r="24" spans="1:52" ht="25.5" x14ac:dyDescent="0.25">
      <c r="A24" s="121"/>
      <c r="B24" s="123"/>
      <c r="C24" s="125"/>
      <c r="D24" s="127"/>
      <c r="E24" s="142"/>
      <c r="F24" s="144"/>
      <c r="G24" s="200"/>
      <c r="H24" s="137"/>
      <c r="I24" s="178"/>
      <c r="J24" s="178"/>
      <c r="K24" s="178"/>
      <c r="L24" s="178"/>
      <c r="M24" s="178"/>
      <c r="N24" s="178"/>
      <c r="O24" s="178"/>
      <c r="P24" s="178"/>
      <c r="Q24" s="178"/>
      <c r="R24" s="178"/>
      <c r="S24" s="178"/>
      <c r="T24" s="178"/>
      <c r="U24" s="188"/>
      <c r="V24" s="188"/>
      <c r="W24" s="188"/>
      <c r="X24" s="188"/>
      <c r="Y24" s="188"/>
      <c r="Z24" s="188"/>
      <c r="AA24" s="188"/>
      <c r="AB24" s="188"/>
      <c r="AC24" s="188"/>
      <c r="AD24" s="188"/>
      <c r="AE24" s="188"/>
      <c r="AF24" s="188"/>
      <c r="AG24" s="192"/>
      <c r="AH24" s="193"/>
      <c r="AI24" s="197"/>
      <c r="AJ24" s="18" t="s">
        <v>67</v>
      </c>
      <c r="AK24" s="169"/>
      <c r="AL24" s="172"/>
      <c r="AP24" s="23"/>
      <c r="AZ24" s="27"/>
    </row>
    <row r="25" spans="1:52" ht="26.25" thickBot="1" x14ac:dyDescent="0.3">
      <c r="A25" s="121"/>
      <c r="B25" s="123"/>
      <c r="C25" s="125"/>
      <c r="D25" s="127"/>
      <c r="E25" s="174" t="s">
        <v>142</v>
      </c>
      <c r="F25" s="144"/>
      <c r="G25" s="200"/>
      <c r="H25" s="175" t="s">
        <v>74</v>
      </c>
      <c r="I25" s="157">
        <v>120</v>
      </c>
      <c r="J25" s="157">
        <v>121</v>
      </c>
      <c r="K25" s="157">
        <v>122</v>
      </c>
      <c r="L25" s="157">
        <v>123</v>
      </c>
      <c r="M25" s="157">
        <v>124</v>
      </c>
      <c r="N25" s="157">
        <v>125</v>
      </c>
      <c r="O25" s="157">
        <v>126</v>
      </c>
      <c r="P25" s="157">
        <v>127</v>
      </c>
      <c r="Q25" s="157">
        <v>128</v>
      </c>
      <c r="R25" s="157">
        <v>129</v>
      </c>
      <c r="S25" s="157">
        <v>130</v>
      </c>
      <c r="T25" s="157">
        <v>131</v>
      </c>
      <c r="U25" s="188"/>
      <c r="V25" s="188"/>
      <c r="W25" s="188"/>
      <c r="X25" s="188"/>
      <c r="Y25" s="188"/>
      <c r="Z25" s="188"/>
      <c r="AA25" s="188"/>
      <c r="AB25" s="188"/>
      <c r="AC25" s="188"/>
      <c r="AD25" s="188"/>
      <c r="AE25" s="188"/>
      <c r="AF25" s="188"/>
      <c r="AG25" s="192"/>
      <c r="AH25" s="193"/>
      <c r="AI25" s="197"/>
      <c r="AJ25" s="18" t="s">
        <v>68</v>
      </c>
      <c r="AK25" s="169"/>
      <c r="AL25" s="172"/>
      <c r="AP25" s="28"/>
      <c r="AQ25" s="29"/>
      <c r="AR25" s="29"/>
      <c r="AS25" s="29"/>
      <c r="AT25" s="29"/>
      <c r="AU25" s="29"/>
      <c r="AV25" s="29"/>
      <c r="AW25" s="29"/>
      <c r="AX25" s="29"/>
      <c r="AY25" s="29"/>
      <c r="AZ25" s="30"/>
    </row>
    <row r="26" spans="1:52" ht="27" thickTop="1" thickBot="1" x14ac:dyDescent="0.3">
      <c r="A26" s="138"/>
      <c r="B26" s="139"/>
      <c r="C26" s="140"/>
      <c r="D26" s="141"/>
      <c r="E26" s="139"/>
      <c r="F26" s="145"/>
      <c r="G26" s="201"/>
      <c r="H26" s="176"/>
      <c r="I26" s="159"/>
      <c r="J26" s="159"/>
      <c r="K26" s="159"/>
      <c r="L26" s="159"/>
      <c r="M26" s="159"/>
      <c r="N26" s="159"/>
      <c r="O26" s="159"/>
      <c r="P26" s="159"/>
      <c r="Q26" s="159"/>
      <c r="R26" s="159"/>
      <c r="S26" s="159"/>
      <c r="T26" s="159"/>
      <c r="U26" s="189"/>
      <c r="V26" s="189"/>
      <c r="W26" s="189"/>
      <c r="X26" s="189"/>
      <c r="Y26" s="189"/>
      <c r="Z26" s="189"/>
      <c r="AA26" s="189"/>
      <c r="AB26" s="189"/>
      <c r="AC26" s="189"/>
      <c r="AD26" s="189"/>
      <c r="AE26" s="189"/>
      <c r="AF26" s="189"/>
      <c r="AG26" s="194"/>
      <c r="AH26" s="195"/>
      <c r="AI26" s="198"/>
      <c r="AJ26" s="14" t="s">
        <v>69</v>
      </c>
      <c r="AK26" s="170"/>
      <c r="AL26" s="173"/>
    </row>
    <row r="27" spans="1:52" ht="26.25" thickTop="1" x14ac:dyDescent="0.25">
      <c r="A27" s="120">
        <v>7</v>
      </c>
      <c r="B27" s="122" t="s">
        <v>71</v>
      </c>
      <c r="C27" s="124" t="s">
        <v>131</v>
      </c>
      <c r="D27" s="126" t="s">
        <v>80</v>
      </c>
      <c r="E27" s="122" t="s">
        <v>143</v>
      </c>
      <c r="F27" s="143" t="s">
        <v>65</v>
      </c>
      <c r="G27" s="168"/>
      <c r="H27" s="136" t="s">
        <v>72</v>
      </c>
      <c r="I27" s="177">
        <v>20</v>
      </c>
      <c r="J27" s="177">
        <v>12</v>
      </c>
      <c r="K27" s="177">
        <v>11</v>
      </c>
      <c r="L27" s="177">
        <v>15</v>
      </c>
      <c r="M27" s="177">
        <v>7</v>
      </c>
      <c r="N27" s="177">
        <v>8</v>
      </c>
      <c r="O27" s="177">
        <v>16</v>
      </c>
      <c r="P27" s="177">
        <v>12</v>
      </c>
      <c r="Q27" s="177">
        <v>20</v>
      </c>
      <c r="R27" s="177">
        <v>16</v>
      </c>
      <c r="S27" s="177">
        <v>11</v>
      </c>
      <c r="T27" s="177">
        <v>10</v>
      </c>
      <c r="U27" s="202">
        <f>IFERROR(I27/I29*100,0)</f>
        <v>100</v>
      </c>
      <c r="V27" s="202">
        <f t="shared" ref="V27:W27" si="1">IFERROR(J27/J29*100,0)</f>
        <v>100</v>
      </c>
      <c r="W27" s="202">
        <f t="shared" si="1"/>
        <v>100</v>
      </c>
      <c r="X27" s="202">
        <f>IFERROR(L27/L29*100,0)</f>
        <v>0</v>
      </c>
      <c r="Y27" s="202">
        <f t="shared" ref="Y27:AF27" si="2">IFERROR(M27/M29*100,0)</f>
        <v>100</v>
      </c>
      <c r="Z27" s="202">
        <f t="shared" si="2"/>
        <v>100</v>
      </c>
      <c r="AA27" s="202">
        <f t="shared" si="2"/>
        <v>100</v>
      </c>
      <c r="AB27" s="202">
        <f t="shared" si="2"/>
        <v>100</v>
      </c>
      <c r="AC27" s="202">
        <f t="shared" si="2"/>
        <v>100</v>
      </c>
      <c r="AD27" s="202">
        <f t="shared" si="2"/>
        <v>0</v>
      </c>
      <c r="AE27" s="202">
        <f t="shared" si="2"/>
        <v>100</v>
      </c>
      <c r="AF27" s="202">
        <f t="shared" si="2"/>
        <v>100</v>
      </c>
      <c r="AG27" s="205">
        <f>AVERAGE(U27:AF30)</f>
        <v>83.333333333333329</v>
      </c>
      <c r="AH27" s="206"/>
      <c r="AI27" s="165">
        <v>1</v>
      </c>
      <c r="AJ27" s="17" t="s">
        <v>81</v>
      </c>
      <c r="AK27" s="168"/>
      <c r="AL27" s="171"/>
      <c r="AP27" s="221" t="s">
        <v>163</v>
      </c>
      <c r="AQ27" s="222"/>
    </row>
    <row r="28" spans="1:52" ht="26.25" thickBot="1" x14ac:dyDescent="0.3">
      <c r="A28" s="121"/>
      <c r="B28" s="123"/>
      <c r="C28" s="125"/>
      <c r="D28" s="127"/>
      <c r="E28" s="142"/>
      <c r="F28" s="144"/>
      <c r="G28" s="169"/>
      <c r="H28" s="137"/>
      <c r="I28" s="178"/>
      <c r="J28" s="178"/>
      <c r="K28" s="178"/>
      <c r="L28" s="178"/>
      <c r="M28" s="178"/>
      <c r="N28" s="178"/>
      <c r="O28" s="178"/>
      <c r="P28" s="178"/>
      <c r="Q28" s="178"/>
      <c r="R28" s="178"/>
      <c r="S28" s="178"/>
      <c r="T28" s="178"/>
      <c r="U28" s="203"/>
      <c r="V28" s="203"/>
      <c r="W28" s="203"/>
      <c r="X28" s="203"/>
      <c r="Y28" s="203"/>
      <c r="Z28" s="203"/>
      <c r="AA28" s="203"/>
      <c r="AB28" s="203"/>
      <c r="AC28" s="203"/>
      <c r="AD28" s="203"/>
      <c r="AE28" s="203"/>
      <c r="AF28" s="203"/>
      <c r="AG28" s="207"/>
      <c r="AH28" s="208"/>
      <c r="AI28" s="158"/>
      <c r="AJ28" s="18" t="s">
        <v>82</v>
      </c>
      <c r="AK28" s="169"/>
      <c r="AL28" s="172"/>
      <c r="AP28" s="223"/>
      <c r="AQ28" s="224"/>
    </row>
    <row r="29" spans="1:52" ht="26.25" thickTop="1" x14ac:dyDescent="0.25">
      <c r="A29" s="121"/>
      <c r="B29" s="123"/>
      <c r="C29" s="125"/>
      <c r="D29" s="127"/>
      <c r="E29" s="174" t="s">
        <v>144</v>
      </c>
      <c r="F29" s="144"/>
      <c r="G29" s="169"/>
      <c r="H29" s="175" t="s">
        <v>79</v>
      </c>
      <c r="I29" s="157">
        <v>20</v>
      </c>
      <c r="J29" s="157">
        <v>12</v>
      </c>
      <c r="K29" s="157">
        <v>11</v>
      </c>
      <c r="L29" s="157">
        <v>0</v>
      </c>
      <c r="M29" s="157">
        <v>7</v>
      </c>
      <c r="N29" s="157">
        <v>8</v>
      </c>
      <c r="O29" s="157">
        <v>16</v>
      </c>
      <c r="P29" s="157">
        <v>12</v>
      </c>
      <c r="Q29" s="157">
        <v>20</v>
      </c>
      <c r="R29" s="157">
        <v>0</v>
      </c>
      <c r="S29" s="157">
        <v>11</v>
      </c>
      <c r="T29" s="157">
        <v>10</v>
      </c>
      <c r="U29" s="203"/>
      <c r="V29" s="203"/>
      <c r="W29" s="203"/>
      <c r="X29" s="203"/>
      <c r="Y29" s="203"/>
      <c r="Z29" s="203"/>
      <c r="AA29" s="203"/>
      <c r="AB29" s="203"/>
      <c r="AC29" s="203"/>
      <c r="AD29" s="203"/>
      <c r="AE29" s="203"/>
      <c r="AF29" s="203"/>
      <c r="AG29" s="207"/>
      <c r="AH29" s="208"/>
      <c r="AI29" s="158"/>
      <c r="AJ29" s="18" t="s">
        <v>83</v>
      </c>
      <c r="AK29" s="169"/>
      <c r="AL29" s="172"/>
      <c r="AP29" s="24"/>
      <c r="AQ29" s="25"/>
      <c r="AR29" s="25"/>
      <c r="AS29" s="25"/>
      <c r="AT29" s="25"/>
      <c r="AU29" s="25"/>
      <c r="AV29" s="25"/>
      <c r="AW29" s="25"/>
      <c r="AX29" s="25"/>
      <c r="AY29" s="25"/>
      <c r="AZ29" s="26"/>
    </row>
    <row r="30" spans="1:52" ht="26.25" thickBot="1" x14ac:dyDescent="0.3">
      <c r="A30" s="138"/>
      <c r="B30" s="139"/>
      <c r="C30" s="140"/>
      <c r="D30" s="141"/>
      <c r="E30" s="139"/>
      <c r="F30" s="145"/>
      <c r="G30" s="170"/>
      <c r="H30" s="176"/>
      <c r="I30" s="159"/>
      <c r="J30" s="159"/>
      <c r="K30" s="159"/>
      <c r="L30" s="159"/>
      <c r="M30" s="159"/>
      <c r="N30" s="159"/>
      <c r="O30" s="159"/>
      <c r="P30" s="159"/>
      <c r="Q30" s="159"/>
      <c r="R30" s="159"/>
      <c r="S30" s="159"/>
      <c r="T30" s="159"/>
      <c r="U30" s="204"/>
      <c r="V30" s="204"/>
      <c r="W30" s="204"/>
      <c r="X30" s="204"/>
      <c r="Y30" s="204"/>
      <c r="Z30" s="204"/>
      <c r="AA30" s="204"/>
      <c r="AB30" s="204"/>
      <c r="AC30" s="204"/>
      <c r="AD30" s="204"/>
      <c r="AE30" s="204"/>
      <c r="AF30" s="204"/>
      <c r="AG30" s="209"/>
      <c r="AH30" s="210"/>
      <c r="AI30" s="159"/>
      <c r="AJ30" s="14" t="s">
        <v>84</v>
      </c>
      <c r="AK30" s="170"/>
      <c r="AL30" s="173"/>
      <c r="AP30" s="23"/>
      <c r="AZ30" s="27"/>
    </row>
    <row r="31" spans="1:52" ht="28.5" customHeight="1" thickTop="1" x14ac:dyDescent="0.25">
      <c r="A31" s="120">
        <v>8</v>
      </c>
      <c r="B31" s="122" t="s">
        <v>85</v>
      </c>
      <c r="C31" s="124" t="s">
        <v>132</v>
      </c>
      <c r="D31" s="126" t="s">
        <v>86</v>
      </c>
      <c r="E31" s="122" t="s">
        <v>145</v>
      </c>
      <c r="F31" s="143" t="s">
        <v>65</v>
      </c>
      <c r="G31" s="168"/>
      <c r="H31" s="136" t="s">
        <v>87</v>
      </c>
      <c r="I31" s="177">
        <v>2</v>
      </c>
      <c r="J31" s="177">
        <v>3</v>
      </c>
      <c r="K31" s="177">
        <v>1</v>
      </c>
      <c r="L31" s="177">
        <v>2</v>
      </c>
      <c r="M31" s="177">
        <v>4</v>
      </c>
      <c r="N31" s="177">
        <v>3</v>
      </c>
      <c r="O31" s="177">
        <v>2</v>
      </c>
      <c r="P31" s="177">
        <v>1</v>
      </c>
      <c r="Q31" s="177">
        <v>3</v>
      </c>
      <c r="R31" s="177">
        <v>1</v>
      </c>
      <c r="S31" s="177">
        <v>1</v>
      </c>
      <c r="T31" s="177">
        <v>0</v>
      </c>
      <c r="U31" s="202">
        <f>I31/I33*100</f>
        <v>10</v>
      </c>
      <c r="V31" s="202">
        <f t="shared" ref="V31:AF31" si="3">J31/J33*100</f>
        <v>15</v>
      </c>
      <c r="W31" s="202">
        <f t="shared" si="3"/>
        <v>5</v>
      </c>
      <c r="X31" s="202">
        <f t="shared" si="3"/>
        <v>10</v>
      </c>
      <c r="Y31" s="202">
        <f t="shared" si="3"/>
        <v>20</v>
      </c>
      <c r="Z31" s="202">
        <f t="shared" si="3"/>
        <v>15</v>
      </c>
      <c r="AA31" s="202">
        <f t="shared" si="3"/>
        <v>10</v>
      </c>
      <c r="AB31" s="202">
        <f t="shared" si="3"/>
        <v>5</v>
      </c>
      <c r="AC31" s="202">
        <f t="shared" si="3"/>
        <v>15</v>
      </c>
      <c r="AD31" s="202">
        <f t="shared" si="3"/>
        <v>5</v>
      </c>
      <c r="AE31" s="202">
        <f t="shared" si="3"/>
        <v>5</v>
      </c>
      <c r="AF31" s="202">
        <f t="shared" si="3"/>
        <v>0</v>
      </c>
      <c r="AG31" s="119">
        <f>AVERAGE(U31:AF34)</f>
        <v>9.5833333333333339</v>
      </c>
      <c r="AH31" s="112"/>
      <c r="AI31" s="165">
        <v>0.03</v>
      </c>
      <c r="AJ31" s="12" t="s">
        <v>89</v>
      </c>
      <c r="AK31" s="168"/>
      <c r="AL31" s="171"/>
      <c r="AP31" s="23"/>
      <c r="AZ31" s="27"/>
    </row>
    <row r="32" spans="1:52" ht="30" customHeight="1" x14ac:dyDescent="0.25">
      <c r="A32" s="121"/>
      <c r="B32" s="123"/>
      <c r="C32" s="125"/>
      <c r="D32" s="127"/>
      <c r="E32" s="142"/>
      <c r="F32" s="144"/>
      <c r="G32" s="169"/>
      <c r="H32" s="137"/>
      <c r="I32" s="178"/>
      <c r="J32" s="178"/>
      <c r="K32" s="178"/>
      <c r="L32" s="178"/>
      <c r="M32" s="178"/>
      <c r="N32" s="178"/>
      <c r="O32" s="178"/>
      <c r="P32" s="178"/>
      <c r="Q32" s="178"/>
      <c r="R32" s="178"/>
      <c r="S32" s="178"/>
      <c r="T32" s="178"/>
      <c r="U32" s="203"/>
      <c r="V32" s="203"/>
      <c r="W32" s="203"/>
      <c r="X32" s="203"/>
      <c r="Y32" s="203"/>
      <c r="Z32" s="203"/>
      <c r="AA32" s="203"/>
      <c r="AB32" s="203"/>
      <c r="AC32" s="203"/>
      <c r="AD32" s="203"/>
      <c r="AE32" s="203"/>
      <c r="AF32" s="203"/>
      <c r="AG32" s="115"/>
      <c r="AH32" s="114"/>
      <c r="AI32" s="158"/>
      <c r="AJ32" s="18" t="s">
        <v>90</v>
      </c>
      <c r="AK32" s="169"/>
      <c r="AL32" s="172"/>
      <c r="AP32" s="23"/>
      <c r="AZ32" s="27"/>
    </row>
    <row r="33" spans="1:52" ht="24" customHeight="1" x14ac:dyDescent="0.25">
      <c r="A33" s="121"/>
      <c r="B33" s="123"/>
      <c r="C33" s="125"/>
      <c r="D33" s="127"/>
      <c r="E33" s="174" t="s">
        <v>146</v>
      </c>
      <c r="F33" s="144"/>
      <c r="G33" s="169"/>
      <c r="H33" s="175" t="s">
        <v>88</v>
      </c>
      <c r="I33" s="157">
        <v>20</v>
      </c>
      <c r="J33" s="157">
        <v>20</v>
      </c>
      <c r="K33" s="157">
        <v>20</v>
      </c>
      <c r="L33" s="157">
        <v>20</v>
      </c>
      <c r="M33" s="157">
        <v>20</v>
      </c>
      <c r="N33" s="157">
        <v>20</v>
      </c>
      <c r="O33" s="157">
        <v>20</v>
      </c>
      <c r="P33" s="157">
        <v>20</v>
      </c>
      <c r="Q33" s="157">
        <v>20</v>
      </c>
      <c r="R33" s="157">
        <v>20</v>
      </c>
      <c r="S33" s="157">
        <v>20</v>
      </c>
      <c r="T33" s="157">
        <v>20</v>
      </c>
      <c r="U33" s="203"/>
      <c r="V33" s="203"/>
      <c r="W33" s="203"/>
      <c r="X33" s="203"/>
      <c r="Y33" s="203"/>
      <c r="Z33" s="203"/>
      <c r="AA33" s="203"/>
      <c r="AB33" s="203"/>
      <c r="AC33" s="203"/>
      <c r="AD33" s="203"/>
      <c r="AE33" s="203"/>
      <c r="AF33" s="203"/>
      <c r="AG33" s="115"/>
      <c r="AH33" s="114"/>
      <c r="AI33" s="158"/>
      <c r="AJ33" s="18" t="s">
        <v>91</v>
      </c>
      <c r="AK33" s="169"/>
      <c r="AL33" s="172"/>
      <c r="AP33" s="23"/>
      <c r="AZ33" s="27"/>
    </row>
    <row r="34" spans="1:52" ht="25.5" customHeight="1" thickBot="1" x14ac:dyDescent="0.3">
      <c r="A34" s="138"/>
      <c r="B34" s="139"/>
      <c r="C34" s="140"/>
      <c r="D34" s="141"/>
      <c r="E34" s="139"/>
      <c r="F34" s="145"/>
      <c r="G34" s="170"/>
      <c r="H34" s="176"/>
      <c r="I34" s="159"/>
      <c r="J34" s="159"/>
      <c r="K34" s="159"/>
      <c r="L34" s="159"/>
      <c r="M34" s="159"/>
      <c r="N34" s="159"/>
      <c r="O34" s="159"/>
      <c r="P34" s="159"/>
      <c r="Q34" s="159"/>
      <c r="R34" s="159"/>
      <c r="S34" s="159"/>
      <c r="T34" s="159"/>
      <c r="U34" s="204"/>
      <c r="V34" s="204"/>
      <c r="W34" s="204"/>
      <c r="X34" s="204"/>
      <c r="Y34" s="204"/>
      <c r="Z34" s="204"/>
      <c r="AA34" s="204"/>
      <c r="AB34" s="204"/>
      <c r="AC34" s="204"/>
      <c r="AD34" s="204"/>
      <c r="AE34" s="204"/>
      <c r="AF34" s="204"/>
      <c r="AG34" s="116"/>
      <c r="AH34" s="118"/>
      <c r="AI34" s="159"/>
      <c r="AJ34" s="14" t="s">
        <v>92</v>
      </c>
      <c r="AK34" s="170"/>
      <c r="AL34" s="173"/>
      <c r="AP34" s="23"/>
      <c r="AZ34" s="27"/>
    </row>
    <row r="35" spans="1:52" ht="26.25" thickTop="1" x14ac:dyDescent="0.25">
      <c r="A35" s="120">
        <v>9</v>
      </c>
      <c r="B35" s="122" t="s">
        <v>93</v>
      </c>
      <c r="C35" s="124" t="s">
        <v>130</v>
      </c>
      <c r="D35" s="126" t="s">
        <v>94</v>
      </c>
      <c r="E35" s="122" t="s">
        <v>147</v>
      </c>
      <c r="F35" s="143" t="s">
        <v>65</v>
      </c>
      <c r="G35" s="168"/>
      <c r="H35" s="136" t="s">
        <v>95</v>
      </c>
      <c r="I35" s="177">
        <v>20</v>
      </c>
      <c r="J35" s="177">
        <v>20</v>
      </c>
      <c r="K35" s="177">
        <v>20</v>
      </c>
      <c r="L35" s="177">
        <v>20</v>
      </c>
      <c r="M35" s="177">
        <v>20</v>
      </c>
      <c r="N35" s="177">
        <v>20</v>
      </c>
      <c r="O35" s="177">
        <v>20</v>
      </c>
      <c r="P35" s="177">
        <v>20</v>
      </c>
      <c r="Q35" s="177">
        <v>20</v>
      </c>
      <c r="R35" s="177">
        <v>20</v>
      </c>
      <c r="S35" s="177">
        <v>20</v>
      </c>
      <c r="T35" s="177">
        <v>20</v>
      </c>
      <c r="U35" s="177">
        <f>I35/I37*100</f>
        <v>100</v>
      </c>
      <c r="V35" s="202">
        <f t="shared" ref="V35:AF35" si="4">J35/J37*100</f>
        <v>95.238095238095227</v>
      </c>
      <c r="W35" s="202">
        <f t="shared" si="4"/>
        <v>90.909090909090907</v>
      </c>
      <c r="X35" s="202">
        <f t="shared" si="4"/>
        <v>86.956521739130437</v>
      </c>
      <c r="Y35" s="202">
        <f t="shared" si="4"/>
        <v>83.333333333333343</v>
      </c>
      <c r="Z35" s="202">
        <f t="shared" si="4"/>
        <v>80</v>
      </c>
      <c r="AA35" s="202">
        <f t="shared" si="4"/>
        <v>76.923076923076934</v>
      </c>
      <c r="AB35" s="202">
        <f t="shared" si="4"/>
        <v>74.074074074074076</v>
      </c>
      <c r="AC35" s="202">
        <f t="shared" si="4"/>
        <v>71.428571428571431</v>
      </c>
      <c r="AD35" s="202">
        <f t="shared" si="4"/>
        <v>68.965517241379317</v>
      </c>
      <c r="AE35" s="202">
        <f t="shared" si="4"/>
        <v>66.666666666666657</v>
      </c>
      <c r="AF35" s="202">
        <f t="shared" si="4"/>
        <v>64.516129032258064</v>
      </c>
      <c r="AG35" s="107">
        <f>AVERAGE(U35:AF38)</f>
        <v>79.917589715473028</v>
      </c>
      <c r="AH35" s="160"/>
      <c r="AI35" s="165">
        <v>1</v>
      </c>
      <c r="AJ35" s="17" t="s">
        <v>97</v>
      </c>
      <c r="AK35" s="168"/>
      <c r="AL35" s="171"/>
      <c r="AP35" s="23"/>
      <c r="AZ35" s="27"/>
    </row>
    <row r="36" spans="1:52" ht="25.5" x14ac:dyDescent="0.25">
      <c r="A36" s="121"/>
      <c r="B36" s="123"/>
      <c r="C36" s="125"/>
      <c r="D36" s="127"/>
      <c r="E36" s="142"/>
      <c r="F36" s="144"/>
      <c r="G36" s="169"/>
      <c r="H36" s="137"/>
      <c r="I36" s="178"/>
      <c r="J36" s="178"/>
      <c r="K36" s="178"/>
      <c r="L36" s="178"/>
      <c r="M36" s="178"/>
      <c r="N36" s="178"/>
      <c r="O36" s="178"/>
      <c r="P36" s="178"/>
      <c r="Q36" s="178"/>
      <c r="R36" s="178"/>
      <c r="S36" s="178"/>
      <c r="T36" s="178"/>
      <c r="U36" s="158"/>
      <c r="V36" s="203"/>
      <c r="W36" s="203"/>
      <c r="X36" s="203"/>
      <c r="Y36" s="203"/>
      <c r="Z36" s="203"/>
      <c r="AA36" s="203"/>
      <c r="AB36" s="203"/>
      <c r="AC36" s="203"/>
      <c r="AD36" s="203"/>
      <c r="AE36" s="203"/>
      <c r="AF36" s="203"/>
      <c r="AG36" s="161"/>
      <c r="AH36" s="162"/>
      <c r="AI36" s="158"/>
      <c r="AJ36" s="18" t="s">
        <v>98</v>
      </c>
      <c r="AK36" s="169"/>
      <c r="AL36" s="172"/>
      <c r="AP36" s="23"/>
      <c r="AZ36" s="27"/>
    </row>
    <row r="37" spans="1:52" ht="26.25" thickBot="1" x14ac:dyDescent="0.3">
      <c r="A37" s="121"/>
      <c r="B37" s="123"/>
      <c r="C37" s="125"/>
      <c r="D37" s="127"/>
      <c r="E37" s="174" t="s">
        <v>148</v>
      </c>
      <c r="F37" s="144"/>
      <c r="G37" s="169"/>
      <c r="H37" s="175" t="s">
        <v>96</v>
      </c>
      <c r="I37" s="157">
        <v>20</v>
      </c>
      <c r="J37" s="157">
        <v>21</v>
      </c>
      <c r="K37" s="157">
        <v>22</v>
      </c>
      <c r="L37" s="157">
        <v>23</v>
      </c>
      <c r="M37" s="157">
        <v>24</v>
      </c>
      <c r="N37" s="157">
        <v>25</v>
      </c>
      <c r="O37" s="157">
        <v>26</v>
      </c>
      <c r="P37" s="157">
        <v>27</v>
      </c>
      <c r="Q37" s="157">
        <v>28</v>
      </c>
      <c r="R37" s="157">
        <v>29</v>
      </c>
      <c r="S37" s="157">
        <v>30</v>
      </c>
      <c r="T37" s="157">
        <v>31</v>
      </c>
      <c r="U37" s="158"/>
      <c r="V37" s="203"/>
      <c r="W37" s="203"/>
      <c r="X37" s="203"/>
      <c r="Y37" s="203"/>
      <c r="Z37" s="203"/>
      <c r="AA37" s="203"/>
      <c r="AB37" s="203"/>
      <c r="AC37" s="203"/>
      <c r="AD37" s="203"/>
      <c r="AE37" s="203"/>
      <c r="AF37" s="203"/>
      <c r="AG37" s="161"/>
      <c r="AH37" s="162"/>
      <c r="AI37" s="158"/>
      <c r="AJ37" s="18" t="s">
        <v>99</v>
      </c>
      <c r="AK37" s="169"/>
      <c r="AL37" s="172"/>
      <c r="AP37" s="28"/>
      <c r="AQ37" s="29"/>
      <c r="AR37" s="29"/>
      <c r="AS37" s="29"/>
      <c r="AT37" s="29"/>
      <c r="AU37" s="29"/>
      <c r="AV37" s="29"/>
      <c r="AW37" s="29"/>
      <c r="AX37" s="29"/>
      <c r="AY37" s="29"/>
      <c r="AZ37" s="30"/>
    </row>
    <row r="38" spans="1:52" ht="27" thickTop="1" thickBot="1" x14ac:dyDescent="0.3">
      <c r="A38" s="138"/>
      <c r="B38" s="139"/>
      <c r="C38" s="140"/>
      <c r="D38" s="141"/>
      <c r="E38" s="139"/>
      <c r="F38" s="145"/>
      <c r="G38" s="170"/>
      <c r="H38" s="176"/>
      <c r="I38" s="159"/>
      <c r="J38" s="159"/>
      <c r="K38" s="159"/>
      <c r="L38" s="159"/>
      <c r="M38" s="159"/>
      <c r="N38" s="159"/>
      <c r="O38" s="159"/>
      <c r="P38" s="159"/>
      <c r="Q38" s="159"/>
      <c r="R38" s="159"/>
      <c r="S38" s="159"/>
      <c r="T38" s="159"/>
      <c r="U38" s="159"/>
      <c r="V38" s="204"/>
      <c r="W38" s="204"/>
      <c r="X38" s="204"/>
      <c r="Y38" s="204"/>
      <c r="Z38" s="204"/>
      <c r="AA38" s="204"/>
      <c r="AB38" s="204"/>
      <c r="AC38" s="204"/>
      <c r="AD38" s="204"/>
      <c r="AE38" s="204"/>
      <c r="AF38" s="204"/>
      <c r="AG38" s="163"/>
      <c r="AH38" s="164"/>
      <c r="AI38" s="159"/>
      <c r="AJ38" s="14" t="s">
        <v>84</v>
      </c>
      <c r="AK38" s="170"/>
      <c r="AL38" s="173"/>
    </row>
    <row r="39" spans="1:52" ht="26.25" thickTop="1" x14ac:dyDescent="0.25">
      <c r="A39" s="120">
        <v>10</v>
      </c>
      <c r="B39" s="122" t="s">
        <v>100</v>
      </c>
      <c r="C39" s="124" t="s">
        <v>130</v>
      </c>
      <c r="D39" s="126" t="s">
        <v>101</v>
      </c>
      <c r="E39" s="122" t="s">
        <v>149</v>
      </c>
      <c r="F39" s="143" t="s">
        <v>26</v>
      </c>
      <c r="G39" s="168"/>
      <c r="H39" s="136" t="s">
        <v>102</v>
      </c>
      <c r="I39" s="177">
        <v>5</v>
      </c>
      <c r="J39" s="177">
        <v>6</v>
      </c>
      <c r="K39" s="177">
        <v>7</v>
      </c>
      <c r="L39" s="177">
        <v>8</v>
      </c>
      <c r="M39" s="177">
        <v>1</v>
      </c>
      <c r="N39" s="177">
        <v>2</v>
      </c>
      <c r="O39" s="177">
        <v>3</v>
      </c>
      <c r="P39" s="177">
        <v>4</v>
      </c>
      <c r="Q39" s="177">
        <v>5</v>
      </c>
      <c r="R39" s="177">
        <v>5</v>
      </c>
      <c r="S39" s="177">
        <v>3</v>
      </c>
      <c r="T39" s="177">
        <v>2</v>
      </c>
      <c r="U39" s="107">
        <f>SUM(I39+J39+K39)/SUM(I41+J41+K41)*100</f>
        <v>94.73684210526315</v>
      </c>
      <c r="V39" s="179"/>
      <c r="W39" s="160"/>
      <c r="X39" s="107">
        <f t="shared" ref="X39" si="5">SUM(L39+M39+N39)/SUM(L41+M41+N41)*100</f>
        <v>84.615384615384613</v>
      </c>
      <c r="Y39" s="179"/>
      <c r="Z39" s="160"/>
      <c r="AA39" s="107">
        <f t="shared" ref="AA39" si="6">SUM(O39+P39+Q39)/SUM(O41+P41+Q41)*100</f>
        <v>85.714285714285708</v>
      </c>
      <c r="AB39" s="179"/>
      <c r="AC39" s="160"/>
      <c r="AD39" s="107">
        <f t="shared" ref="AD39" si="7">SUM(R39+S39+T39)/SUM(R41+S41+T41)*100</f>
        <v>100</v>
      </c>
      <c r="AE39" s="179"/>
      <c r="AF39" s="160"/>
      <c r="AG39" s="107">
        <f>AVERAGE(U39:AF42)</f>
        <v>91.266628108733372</v>
      </c>
      <c r="AH39" s="182"/>
      <c r="AI39" s="165">
        <v>1</v>
      </c>
      <c r="AJ39" s="12" t="s">
        <v>97</v>
      </c>
      <c r="AK39" s="168"/>
      <c r="AL39" s="171"/>
      <c r="AP39" s="221" t="s">
        <v>164</v>
      </c>
      <c r="AQ39" s="222"/>
    </row>
    <row r="40" spans="1:52" ht="26.25" thickBot="1" x14ac:dyDescent="0.3">
      <c r="A40" s="121"/>
      <c r="B40" s="123"/>
      <c r="C40" s="125"/>
      <c r="D40" s="127"/>
      <c r="E40" s="142"/>
      <c r="F40" s="144"/>
      <c r="G40" s="169"/>
      <c r="H40" s="137"/>
      <c r="I40" s="178"/>
      <c r="J40" s="178"/>
      <c r="K40" s="178"/>
      <c r="L40" s="178"/>
      <c r="M40" s="178"/>
      <c r="N40" s="178"/>
      <c r="O40" s="178"/>
      <c r="P40" s="178"/>
      <c r="Q40" s="178"/>
      <c r="R40" s="178"/>
      <c r="S40" s="178"/>
      <c r="T40" s="178"/>
      <c r="U40" s="161"/>
      <c r="V40" s="180"/>
      <c r="W40" s="162"/>
      <c r="X40" s="161"/>
      <c r="Y40" s="180"/>
      <c r="Z40" s="162"/>
      <c r="AA40" s="161"/>
      <c r="AB40" s="180"/>
      <c r="AC40" s="162"/>
      <c r="AD40" s="161"/>
      <c r="AE40" s="180"/>
      <c r="AF40" s="162"/>
      <c r="AG40" s="183"/>
      <c r="AH40" s="184"/>
      <c r="AI40" s="158"/>
      <c r="AJ40" s="18" t="s">
        <v>104</v>
      </c>
      <c r="AK40" s="169"/>
      <c r="AL40" s="172"/>
      <c r="AP40" s="223"/>
      <c r="AQ40" s="224"/>
    </row>
    <row r="41" spans="1:52" ht="26.25" thickTop="1" x14ac:dyDescent="0.25">
      <c r="A41" s="121"/>
      <c r="B41" s="123"/>
      <c r="C41" s="125"/>
      <c r="D41" s="127"/>
      <c r="E41" s="174" t="s">
        <v>150</v>
      </c>
      <c r="F41" s="144"/>
      <c r="G41" s="169"/>
      <c r="H41" s="175" t="s">
        <v>103</v>
      </c>
      <c r="I41" s="157">
        <v>5</v>
      </c>
      <c r="J41" s="157">
        <v>7</v>
      </c>
      <c r="K41" s="157">
        <v>7</v>
      </c>
      <c r="L41" s="157">
        <v>10</v>
      </c>
      <c r="M41" s="157">
        <v>1</v>
      </c>
      <c r="N41" s="157">
        <v>2</v>
      </c>
      <c r="O41" s="157">
        <v>5</v>
      </c>
      <c r="P41" s="157">
        <v>4</v>
      </c>
      <c r="Q41" s="157">
        <v>5</v>
      </c>
      <c r="R41" s="157">
        <v>5</v>
      </c>
      <c r="S41" s="157">
        <v>3</v>
      </c>
      <c r="T41" s="157">
        <v>2</v>
      </c>
      <c r="U41" s="161"/>
      <c r="V41" s="180"/>
      <c r="W41" s="162"/>
      <c r="X41" s="161"/>
      <c r="Y41" s="180"/>
      <c r="Z41" s="162"/>
      <c r="AA41" s="161"/>
      <c r="AB41" s="180"/>
      <c r="AC41" s="162"/>
      <c r="AD41" s="161"/>
      <c r="AE41" s="180"/>
      <c r="AF41" s="162"/>
      <c r="AG41" s="183"/>
      <c r="AH41" s="184"/>
      <c r="AI41" s="158"/>
      <c r="AJ41" s="18" t="s">
        <v>105</v>
      </c>
      <c r="AK41" s="169"/>
      <c r="AL41" s="172"/>
      <c r="AP41" s="24"/>
      <c r="AQ41" s="25"/>
      <c r="AR41" s="25"/>
      <c r="AS41" s="25"/>
      <c r="AT41" s="25"/>
      <c r="AU41" s="25"/>
      <c r="AV41" s="25"/>
      <c r="AW41" s="25"/>
      <c r="AX41" s="25"/>
      <c r="AY41" s="25"/>
      <c r="AZ41" s="26"/>
    </row>
    <row r="42" spans="1:52" ht="26.25" thickBot="1" x14ac:dyDescent="0.3">
      <c r="A42" s="138"/>
      <c r="B42" s="139"/>
      <c r="C42" s="140"/>
      <c r="D42" s="141"/>
      <c r="E42" s="139"/>
      <c r="F42" s="145"/>
      <c r="G42" s="170"/>
      <c r="H42" s="176"/>
      <c r="I42" s="159"/>
      <c r="J42" s="159"/>
      <c r="K42" s="159"/>
      <c r="L42" s="159"/>
      <c r="M42" s="159"/>
      <c r="N42" s="159"/>
      <c r="O42" s="159"/>
      <c r="P42" s="159"/>
      <c r="Q42" s="159"/>
      <c r="R42" s="159"/>
      <c r="S42" s="159"/>
      <c r="T42" s="159"/>
      <c r="U42" s="163"/>
      <c r="V42" s="181"/>
      <c r="W42" s="164"/>
      <c r="X42" s="163"/>
      <c r="Y42" s="181"/>
      <c r="Z42" s="164"/>
      <c r="AA42" s="163"/>
      <c r="AB42" s="181"/>
      <c r="AC42" s="164"/>
      <c r="AD42" s="163"/>
      <c r="AE42" s="181"/>
      <c r="AF42" s="164"/>
      <c r="AG42" s="185"/>
      <c r="AH42" s="186"/>
      <c r="AI42" s="159"/>
      <c r="AJ42" s="14" t="s">
        <v>106</v>
      </c>
      <c r="AK42" s="170"/>
      <c r="AL42" s="173"/>
      <c r="AP42" s="23"/>
      <c r="AZ42" s="27"/>
    </row>
    <row r="43" spans="1:52" ht="26.25" thickTop="1" x14ac:dyDescent="0.25">
      <c r="A43" s="120">
        <v>11</v>
      </c>
      <c r="B43" s="122" t="s">
        <v>107</v>
      </c>
      <c r="C43" s="124" t="s">
        <v>130</v>
      </c>
      <c r="D43" s="126" t="s">
        <v>108</v>
      </c>
      <c r="E43" s="122" t="s">
        <v>151</v>
      </c>
      <c r="F43" s="143" t="s">
        <v>26</v>
      </c>
      <c r="G43" s="168"/>
      <c r="H43" s="136" t="s">
        <v>110</v>
      </c>
      <c r="I43" s="177">
        <v>5</v>
      </c>
      <c r="J43" s="177">
        <v>3</v>
      </c>
      <c r="K43" s="177">
        <v>7</v>
      </c>
      <c r="L43" s="177">
        <v>10</v>
      </c>
      <c r="M43" s="177">
        <v>3</v>
      </c>
      <c r="N43" s="177">
        <v>2</v>
      </c>
      <c r="O43" s="177">
        <v>0</v>
      </c>
      <c r="P43" s="177">
        <v>4</v>
      </c>
      <c r="Q43" s="177">
        <v>2</v>
      </c>
      <c r="R43" s="177">
        <v>2</v>
      </c>
      <c r="S43" s="177">
        <v>3</v>
      </c>
      <c r="T43" s="177">
        <v>6</v>
      </c>
      <c r="U43" s="107">
        <f>SUM(I43:K44)/SUM(I45:K46)*100</f>
        <v>93.75</v>
      </c>
      <c r="V43" s="179"/>
      <c r="W43" s="160"/>
      <c r="X43" s="107">
        <f t="shared" ref="X43" si="8">SUM(L43:N44)/SUM(L45:N46)*100</f>
        <v>100</v>
      </c>
      <c r="Y43" s="179"/>
      <c r="Z43" s="160"/>
      <c r="AA43" s="107">
        <f t="shared" ref="AA43" si="9">SUM(O43:Q44)/SUM(O45:Q46)*100</f>
        <v>75</v>
      </c>
      <c r="AB43" s="179"/>
      <c r="AC43" s="160"/>
      <c r="AD43" s="107">
        <f t="shared" ref="AD43" si="10">SUM(R43:T44)/SUM(R45:T46)*100</f>
        <v>91.666666666666657</v>
      </c>
      <c r="AE43" s="179"/>
      <c r="AF43" s="160"/>
      <c r="AG43" s="107">
        <f>AVERAGE(U43:AF46)</f>
        <v>90.104166666666657</v>
      </c>
      <c r="AH43" s="182"/>
      <c r="AI43" s="165">
        <v>1</v>
      </c>
      <c r="AJ43" s="17" t="s">
        <v>111</v>
      </c>
      <c r="AK43" s="168"/>
      <c r="AL43" s="171"/>
      <c r="AP43" s="23"/>
      <c r="AZ43" s="27"/>
    </row>
    <row r="44" spans="1:52" ht="25.5" x14ac:dyDescent="0.25">
      <c r="A44" s="121"/>
      <c r="B44" s="123"/>
      <c r="C44" s="125"/>
      <c r="D44" s="127"/>
      <c r="E44" s="142"/>
      <c r="F44" s="144"/>
      <c r="G44" s="169"/>
      <c r="H44" s="137"/>
      <c r="I44" s="178"/>
      <c r="J44" s="178"/>
      <c r="K44" s="178"/>
      <c r="L44" s="178"/>
      <c r="M44" s="178"/>
      <c r="N44" s="178"/>
      <c r="O44" s="178"/>
      <c r="P44" s="178"/>
      <c r="Q44" s="178"/>
      <c r="R44" s="178"/>
      <c r="S44" s="178"/>
      <c r="T44" s="178"/>
      <c r="U44" s="161"/>
      <c r="V44" s="180"/>
      <c r="W44" s="162"/>
      <c r="X44" s="161"/>
      <c r="Y44" s="180"/>
      <c r="Z44" s="162"/>
      <c r="AA44" s="161"/>
      <c r="AB44" s="180"/>
      <c r="AC44" s="162"/>
      <c r="AD44" s="161"/>
      <c r="AE44" s="180"/>
      <c r="AF44" s="162"/>
      <c r="AG44" s="183"/>
      <c r="AH44" s="184"/>
      <c r="AI44" s="158"/>
      <c r="AJ44" s="18" t="s">
        <v>112</v>
      </c>
      <c r="AK44" s="169"/>
      <c r="AL44" s="172"/>
      <c r="AP44" s="23"/>
      <c r="AZ44" s="27"/>
    </row>
    <row r="45" spans="1:52" ht="25.5" x14ac:dyDescent="0.25">
      <c r="A45" s="121"/>
      <c r="B45" s="123"/>
      <c r="C45" s="125"/>
      <c r="D45" s="127"/>
      <c r="E45" s="174" t="s">
        <v>152</v>
      </c>
      <c r="F45" s="144"/>
      <c r="G45" s="169"/>
      <c r="H45" s="175" t="s">
        <v>109</v>
      </c>
      <c r="I45" s="157">
        <v>5</v>
      </c>
      <c r="J45" s="157">
        <v>2</v>
      </c>
      <c r="K45" s="157">
        <v>9</v>
      </c>
      <c r="L45" s="157">
        <v>10</v>
      </c>
      <c r="M45" s="157">
        <v>3</v>
      </c>
      <c r="N45" s="157">
        <v>2</v>
      </c>
      <c r="O45" s="157">
        <v>0</v>
      </c>
      <c r="P45" s="157">
        <v>4</v>
      </c>
      <c r="Q45" s="157">
        <v>4</v>
      </c>
      <c r="R45" s="157">
        <v>2</v>
      </c>
      <c r="S45" s="157">
        <v>4</v>
      </c>
      <c r="T45" s="157">
        <v>6</v>
      </c>
      <c r="U45" s="161"/>
      <c r="V45" s="180"/>
      <c r="W45" s="162"/>
      <c r="X45" s="161"/>
      <c r="Y45" s="180"/>
      <c r="Z45" s="162"/>
      <c r="AA45" s="161"/>
      <c r="AB45" s="180"/>
      <c r="AC45" s="162"/>
      <c r="AD45" s="161"/>
      <c r="AE45" s="180"/>
      <c r="AF45" s="162"/>
      <c r="AG45" s="183"/>
      <c r="AH45" s="184"/>
      <c r="AI45" s="158"/>
      <c r="AJ45" s="18" t="s">
        <v>113</v>
      </c>
      <c r="AK45" s="169"/>
      <c r="AL45" s="172"/>
      <c r="AP45" s="23"/>
      <c r="AZ45" s="27"/>
    </row>
    <row r="46" spans="1:52" ht="26.25" thickBot="1" x14ac:dyDescent="0.3">
      <c r="A46" s="138"/>
      <c r="B46" s="139"/>
      <c r="C46" s="140"/>
      <c r="D46" s="141"/>
      <c r="E46" s="139"/>
      <c r="F46" s="145"/>
      <c r="G46" s="170"/>
      <c r="H46" s="176"/>
      <c r="I46" s="159"/>
      <c r="J46" s="159"/>
      <c r="K46" s="159"/>
      <c r="L46" s="159"/>
      <c r="M46" s="159"/>
      <c r="N46" s="159"/>
      <c r="O46" s="159"/>
      <c r="P46" s="159"/>
      <c r="Q46" s="159"/>
      <c r="R46" s="159"/>
      <c r="S46" s="159"/>
      <c r="T46" s="159"/>
      <c r="U46" s="163"/>
      <c r="V46" s="181"/>
      <c r="W46" s="164"/>
      <c r="X46" s="163"/>
      <c r="Y46" s="181"/>
      <c r="Z46" s="164"/>
      <c r="AA46" s="163"/>
      <c r="AB46" s="181"/>
      <c r="AC46" s="164"/>
      <c r="AD46" s="163"/>
      <c r="AE46" s="181"/>
      <c r="AF46" s="164"/>
      <c r="AG46" s="185"/>
      <c r="AH46" s="186"/>
      <c r="AI46" s="159"/>
      <c r="AJ46" s="13" t="s">
        <v>114</v>
      </c>
      <c r="AK46" s="170"/>
      <c r="AL46" s="173"/>
      <c r="AP46" s="23"/>
      <c r="AZ46" s="27"/>
    </row>
    <row r="47" spans="1:52" ht="26.25" thickTop="1" x14ac:dyDescent="0.25">
      <c r="A47" s="120">
        <v>12</v>
      </c>
      <c r="B47" s="122" t="s">
        <v>115</v>
      </c>
      <c r="C47" s="124" t="s">
        <v>130</v>
      </c>
      <c r="D47" s="126" t="s">
        <v>116</v>
      </c>
      <c r="E47" s="122" t="s">
        <v>153</v>
      </c>
      <c r="F47" s="143" t="s">
        <v>26</v>
      </c>
      <c r="G47" s="168"/>
      <c r="H47" s="136" t="s">
        <v>117</v>
      </c>
      <c r="I47" s="177">
        <v>25</v>
      </c>
      <c r="J47" s="177">
        <v>25</v>
      </c>
      <c r="K47" s="177">
        <v>30</v>
      </c>
      <c r="L47" s="177">
        <v>10</v>
      </c>
      <c r="M47" s="177">
        <v>5</v>
      </c>
      <c r="N47" s="177">
        <v>5</v>
      </c>
      <c r="O47" s="177">
        <v>5</v>
      </c>
      <c r="P47" s="177">
        <v>10</v>
      </c>
      <c r="Q47" s="177">
        <v>5</v>
      </c>
      <c r="R47" s="177">
        <v>5</v>
      </c>
      <c r="S47" s="177">
        <v>5</v>
      </c>
      <c r="T47" s="177">
        <v>5</v>
      </c>
      <c r="U47" s="107">
        <f>SUM(I47:K48)/I49*100</f>
        <v>100</v>
      </c>
      <c r="V47" s="179"/>
      <c r="W47" s="160"/>
      <c r="X47" s="107">
        <f t="shared" ref="X47" si="11">SUM(L47:N48)/L49*100</f>
        <v>25</v>
      </c>
      <c r="Y47" s="179"/>
      <c r="Z47" s="160"/>
      <c r="AA47" s="107">
        <f t="shared" ref="AA47" si="12">SUM(O47:Q48)/O49*100</f>
        <v>25</v>
      </c>
      <c r="AB47" s="179"/>
      <c r="AC47" s="160"/>
      <c r="AD47" s="107">
        <f t="shared" ref="AD47" si="13">SUM(R47:T48)/R49*100</f>
        <v>18.75</v>
      </c>
      <c r="AE47" s="179"/>
      <c r="AF47" s="160"/>
      <c r="AG47" s="107">
        <f>AVERAGE(U47:AF50)</f>
        <v>42.1875</v>
      </c>
      <c r="AH47" s="182"/>
      <c r="AI47" s="165">
        <v>0.8</v>
      </c>
      <c r="AJ47" s="12" t="s">
        <v>119</v>
      </c>
      <c r="AK47" s="168"/>
      <c r="AL47" s="171"/>
      <c r="AP47" s="23"/>
      <c r="AZ47" s="27"/>
    </row>
    <row r="48" spans="1:52" ht="25.5" x14ac:dyDescent="0.25">
      <c r="A48" s="121"/>
      <c r="B48" s="123"/>
      <c r="C48" s="125"/>
      <c r="D48" s="127"/>
      <c r="E48" s="142"/>
      <c r="F48" s="144"/>
      <c r="G48" s="169"/>
      <c r="H48" s="137"/>
      <c r="I48" s="178"/>
      <c r="J48" s="178"/>
      <c r="K48" s="178"/>
      <c r="L48" s="178"/>
      <c r="M48" s="178"/>
      <c r="N48" s="178"/>
      <c r="O48" s="178"/>
      <c r="P48" s="178"/>
      <c r="Q48" s="178"/>
      <c r="R48" s="178"/>
      <c r="S48" s="178"/>
      <c r="T48" s="178"/>
      <c r="U48" s="161"/>
      <c r="V48" s="180"/>
      <c r="W48" s="162"/>
      <c r="X48" s="161"/>
      <c r="Y48" s="180"/>
      <c r="Z48" s="162"/>
      <c r="AA48" s="161"/>
      <c r="AB48" s="180"/>
      <c r="AC48" s="162"/>
      <c r="AD48" s="161"/>
      <c r="AE48" s="180"/>
      <c r="AF48" s="162"/>
      <c r="AG48" s="183"/>
      <c r="AH48" s="184"/>
      <c r="AI48" s="158"/>
      <c r="AJ48" s="18" t="s">
        <v>120</v>
      </c>
      <c r="AK48" s="169"/>
      <c r="AL48" s="172"/>
      <c r="AP48" s="23"/>
      <c r="AZ48" s="27"/>
    </row>
    <row r="49" spans="1:52" ht="26.25" thickBot="1" x14ac:dyDescent="0.3">
      <c r="A49" s="121"/>
      <c r="B49" s="123"/>
      <c r="C49" s="125"/>
      <c r="D49" s="127"/>
      <c r="E49" s="174" t="s">
        <v>154</v>
      </c>
      <c r="F49" s="144"/>
      <c r="G49" s="169"/>
      <c r="H49" s="175" t="s">
        <v>118</v>
      </c>
      <c r="I49" s="211">
        <v>80</v>
      </c>
      <c r="J49" s="212"/>
      <c r="K49" s="213"/>
      <c r="L49" s="211">
        <v>80</v>
      </c>
      <c r="M49" s="212"/>
      <c r="N49" s="213"/>
      <c r="O49" s="211">
        <v>80</v>
      </c>
      <c r="P49" s="212"/>
      <c r="Q49" s="213"/>
      <c r="R49" s="211">
        <v>80</v>
      </c>
      <c r="S49" s="212"/>
      <c r="T49" s="213"/>
      <c r="U49" s="161"/>
      <c r="V49" s="180"/>
      <c r="W49" s="162"/>
      <c r="X49" s="161"/>
      <c r="Y49" s="180"/>
      <c r="Z49" s="162"/>
      <c r="AA49" s="161"/>
      <c r="AB49" s="180"/>
      <c r="AC49" s="162"/>
      <c r="AD49" s="161"/>
      <c r="AE49" s="180"/>
      <c r="AF49" s="162"/>
      <c r="AG49" s="183"/>
      <c r="AH49" s="184"/>
      <c r="AI49" s="158"/>
      <c r="AJ49" s="18" t="s">
        <v>121</v>
      </c>
      <c r="AK49" s="169"/>
      <c r="AL49" s="172"/>
      <c r="AP49" s="28"/>
      <c r="AQ49" s="29"/>
      <c r="AR49" s="29"/>
      <c r="AS49" s="29"/>
      <c r="AT49" s="29"/>
      <c r="AU49" s="29"/>
      <c r="AV49" s="29"/>
      <c r="AW49" s="29"/>
      <c r="AX49" s="29"/>
      <c r="AY49" s="29"/>
      <c r="AZ49" s="30"/>
    </row>
    <row r="50" spans="1:52" ht="27" thickTop="1" thickBot="1" x14ac:dyDescent="0.3">
      <c r="A50" s="138"/>
      <c r="B50" s="139"/>
      <c r="C50" s="140"/>
      <c r="D50" s="141"/>
      <c r="E50" s="139"/>
      <c r="F50" s="145"/>
      <c r="G50" s="170"/>
      <c r="H50" s="176"/>
      <c r="I50" s="185"/>
      <c r="J50" s="214"/>
      <c r="K50" s="186"/>
      <c r="L50" s="185"/>
      <c r="M50" s="214"/>
      <c r="N50" s="186"/>
      <c r="O50" s="185"/>
      <c r="P50" s="214"/>
      <c r="Q50" s="186"/>
      <c r="R50" s="185"/>
      <c r="S50" s="214"/>
      <c r="T50" s="186"/>
      <c r="U50" s="163"/>
      <c r="V50" s="181"/>
      <c r="W50" s="164"/>
      <c r="X50" s="163"/>
      <c r="Y50" s="181"/>
      <c r="Z50" s="164"/>
      <c r="AA50" s="163"/>
      <c r="AB50" s="181"/>
      <c r="AC50" s="164"/>
      <c r="AD50" s="163"/>
      <c r="AE50" s="181"/>
      <c r="AF50" s="164"/>
      <c r="AG50" s="185"/>
      <c r="AH50" s="186"/>
      <c r="AI50" s="159"/>
      <c r="AJ50" s="14" t="s">
        <v>122</v>
      </c>
      <c r="AK50" s="170"/>
      <c r="AL50" s="173"/>
    </row>
    <row r="51" spans="1:52" ht="15.75" thickTop="1" x14ac:dyDescent="0.25">
      <c r="A51" s="120">
        <v>13</v>
      </c>
      <c r="B51" s="122" t="s">
        <v>123</v>
      </c>
      <c r="C51" s="124" t="s">
        <v>130</v>
      </c>
      <c r="D51" s="126" t="s">
        <v>124</v>
      </c>
      <c r="E51" s="122" t="s">
        <v>155</v>
      </c>
      <c r="F51" s="143" t="s">
        <v>37</v>
      </c>
      <c r="G51" s="168"/>
      <c r="H51" s="136" t="s">
        <v>125</v>
      </c>
      <c r="I51" s="215">
        <v>15</v>
      </c>
      <c r="J51" s="216"/>
      <c r="K51" s="216"/>
      <c r="L51" s="216"/>
      <c r="M51" s="216"/>
      <c r="N51" s="216"/>
      <c r="O51" s="216"/>
      <c r="P51" s="216"/>
      <c r="Q51" s="216"/>
      <c r="R51" s="216"/>
      <c r="S51" s="216"/>
      <c r="T51" s="182"/>
      <c r="U51" s="215">
        <f>I53/I51*100</f>
        <v>100</v>
      </c>
      <c r="V51" s="216"/>
      <c r="W51" s="216"/>
      <c r="X51" s="216"/>
      <c r="Y51" s="216"/>
      <c r="Z51" s="216"/>
      <c r="AA51" s="216"/>
      <c r="AB51" s="216"/>
      <c r="AC51" s="216"/>
      <c r="AD51" s="216"/>
      <c r="AE51" s="216"/>
      <c r="AF51" s="182"/>
      <c r="AG51" s="215">
        <f>U51</f>
        <v>100</v>
      </c>
      <c r="AH51" s="182"/>
      <c r="AI51" s="165">
        <v>1</v>
      </c>
      <c r="AJ51" s="143" t="s">
        <v>127</v>
      </c>
      <c r="AK51" s="168"/>
      <c r="AL51" s="171"/>
      <c r="AP51" s="221" t="s">
        <v>165</v>
      </c>
      <c r="AQ51" s="222"/>
    </row>
    <row r="52" spans="1:52" ht="15.75" thickBot="1" x14ac:dyDescent="0.3">
      <c r="A52" s="121"/>
      <c r="B52" s="123"/>
      <c r="C52" s="125"/>
      <c r="D52" s="127"/>
      <c r="E52" s="142"/>
      <c r="F52" s="144"/>
      <c r="G52" s="169"/>
      <c r="H52" s="137"/>
      <c r="I52" s="217"/>
      <c r="J52" s="218"/>
      <c r="K52" s="218"/>
      <c r="L52" s="218"/>
      <c r="M52" s="218"/>
      <c r="N52" s="218"/>
      <c r="O52" s="218"/>
      <c r="P52" s="218"/>
      <c r="Q52" s="218"/>
      <c r="R52" s="218"/>
      <c r="S52" s="218"/>
      <c r="T52" s="219"/>
      <c r="U52" s="183"/>
      <c r="V52" s="220"/>
      <c r="W52" s="220"/>
      <c r="X52" s="220"/>
      <c r="Y52" s="220"/>
      <c r="Z52" s="220"/>
      <c r="AA52" s="220"/>
      <c r="AB52" s="220"/>
      <c r="AC52" s="220"/>
      <c r="AD52" s="220"/>
      <c r="AE52" s="220"/>
      <c r="AF52" s="184"/>
      <c r="AG52" s="183"/>
      <c r="AH52" s="184"/>
      <c r="AI52" s="158"/>
      <c r="AJ52" s="144"/>
      <c r="AK52" s="169"/>
      <c r="AL52" s="172"/>
      <c r="AP52" s="223"/>
      <c r="AQ52" s="224"/>
    </row>
    <row r="53" spans="1:52" ht="40.5" customHeight="1" thickTop="1" x14ac:dyDescent="0.25">
      <c r="A53" s="121"/>
      <c r="B53" s="123"/>
      <c r="C53" s="125"/>
      <c r="D53" s="127"/>
      <c r="E53" s="174" t="s">
        <v>156</v>
      </c>
      <c r="F53" s="144"/>
      <c r="G53" s="169"/>
      <c r="H53" s="175" t="s">
        <v>126</v>
      </c>
      <c r="I53" s="211">
        <v>15</v>
      </c>
      <c r="J53" s="212"/>
      <c r="K53" s="212"/>
      <c r="L53" s="212"/>
      <c r="M53" s="212"/>
      <c r="N53" s="212"/>
      <c r="O53" s="212"/>
      <c r="P53" s="212"/>
      <c r="Q53" s="212"/>
      <c r="R53" s="212"/>
      <c r="S53" s="212"/>
      <c r="T53" s="213"/>
      <c r="U53" s="183"/>
      <c r="V53" s="220"/>
      <c r="W53" s="220"/>
      <c r="X53" s="220"/>
      <c r="Y53" s="220"/>
      <c r="Z53" s="220"/>
      <c r="AA53" s="220"/>
      <c r="AB53" s="220"/>
      <c r="AC53" s="220"/>
      <c r="AD53" s="220"/>
      <c r="AE53" s="220"/>
      <c r="AF53" s="184"/>
      <c r="AG53" s="183"/>
      <c r="AH53" s="184"/>
      <c r="AI53" s="158"/>
      <c r="AJ53" s="144"/>
      <c r="AK53" s="169"/>
      <c r="AL53" s="172"/>
      <c r="AP53" s="24"/>
      <c r="AQ53" s="25"/>
      <c r="AR53" s="25"/>
      <c r="AS53" s="25"/>
      <c r="AT53" s="25"/>
      <c r="AU53" s="25"/>
      <c r="AV53" s="25"/>
      <c r="AW53" s="25"/>
      <c r="AX53" s="25"/>
      <c r="AY53" s="25"/>
      <c r="AZ53" s="26"/>
    </row>
    <row r="54" spans="1:52" ht="35.25" customHeight="1" thickBot="1" x14ac:dyDescent="0.3">
      <c r="A54" s="138"/>
      <c r="B54" s="139"/>
      <c r="C54" s="140"/>
      <c r="D54" s="141"/>
      <c r="E54" s="139"/>
      <c r="F54" s="145"/>
      <c r="G54" s="170"/>
      <c r="H54" s="176"/>
      <c r="I54" s="185"/>
      <c r="J54" s="214"/>
      <c r="K54" s="214"/>
      <c r="L54" s="214"/>
      <c r="M54" s="214"/>
      <c r="N54" s="214"/>
      <c r="O54" s="214"/>
      <c r="P54" s="214"/>
      <c r="Q54" s="214"/>
      <c r="R54" s="214"/>
      <c r="S54" s="214"/>
      <c r="T54" s="186"/>
      <c r="U54" s="185"/>
      <c r="V54" s="214"/>
      <c r="W54" s="214"/>
      <c r="X54" s="214"/>
      <c r="Y54" s="214"/>
      <c r="Z54" s="214"/>
      <c r="AA54" s="214"/>
      <c r="AB54" s="214"/>
      <c r="AC54" s="214"/>
      <c r="AD54" s="214"/>
      <c r="AE54" s="214"/>
      <c r="AF54" s="186"/>
      <c r="AG54" s="185"/>
      <c r="AH54" s="186"/>
      <c r="AI54" s="159"/>
      <c r="AJ54" s="145"/>
      <c r="AK54" s="170"/>
      <c r="AL54" s="173"/>
      <c r="AP54" s="23"/>
      <c r="AZ54" s="27"/>
    </row>
    <row r="55" spans="1:52" ht="35.25" customHeight="1" thickTop="1" x14ac:dyDescent="0.25">
      <c r="AP55" s="23"/>
      <c r="AZ55" s="27"/>
    </row>
    <row r="56" spans="1:52" ht="33" customHeight="1" x14ac:dyDescent="0.25">
      <c r="AP56" s="23"/>
      <c r="AZ56" s="27"/>
    </row>
    <row r="57" spans="1:52" ht="27" customHeight="1" x14ac:dyDescent="0.25">
      <c r="AP57" s="23"/>
      <c r="AZ57" s="27"/>
    </row>
    <row r="58" spans="1:52" ht="27" customHeight="1" x14ac:dyDescent="0.25">
      <c r="AP58" s="23"/>
      <c r="AZ58" s="27"/>
    </row>
    <row r="59" spans="1:52" ht="33" customHeight="1" x14ac:dyDescent="0.25">
      <c r="AP59" s="23"/>
      <c r="AZ59" s="27"/>
    </row>
    <row r="60" spans="1:52" x14ac:dyDescent="0.25">
      <c r="AP60" s="23"/>
      <c r="AZ60" s="27"/>
    </row>
    <row r="61" spans="1:52" ht="15.75" thickBot="1" x14ac:dyDescent="0.3">
      <c r="AP61" s="28"/>
      <c r="AQ61" s="29"/>
      <c r="AR61" s="29"/>
      <c r="AS61" s="29"/>
      <c r="AT61" s="29"/>
      <c r="AU61" s="29"/>
      <c r="AV61" s="29"/>
      <c r="AW61" s="29"/>
      <c r="AX61" s="29"/>
      <c r="AY61" s="29"/>
      <c r="AZ61" s="30"/>
    </row>
    <row r="62" spans="1:52" ht="16.5" thickTop="1" thickBot="1" x14ac:dyDescent="0.3"/>
    <row r="63" spans="1:52" ht="15.75" thickTop="1" x14ac:dyDescent="0.25">
      <c r="AP63" s="221" t="s">
        <v>166</v>
      </c>
      <c r="AQ63" s="222"/>
    </row>
    <row r="64" spans="1:52" ht="15.75" thickBot="1" x14ac:dyDescent="0.3">
      <c r="AP64" s="223"/>
      <c r="AQ64" s="224"/>
    </row>
    <row r="65" spans="42:52" ht="38.25" customHeight="1" thickTop="1" x14ac:dyDescent="0.25">
      <c r="AP65" s="24"/>
      <c r="AQ65" s="25"/>
      <c r="AR65" s="25"/>
      <c r="AS65" s="25"/>
      <c r="AT65" s="25"/>
      <c r="AU65" s="25"/>
      <c r="AV65" s="25"/>
      <c r="AW65" s="25"/>
      <c r="AX65" s="25"/>
      <c r="AY65" s="25"/>
      <c r="AZ65" s="26"/>
    </row>
    <row r="66" spans="42:52" ht="45" customHeight="1" x14ac:dyDescent="0.25">
      <c r="AP66" s="23"/>
      <c r="AZ66" s="27"/>
    </row>
    <row r="67" spans="42:52" ht="46.5" customHeight="1" x14ac:dyDescent="0.25">
      <c r="AP67" s="23"/>
      <c r="AZ67" s="27"/>
    </row>
    <row r="68" spans="42:52" ht="34.5" customHeight="1" x14ac:dyDescent="0.25">
      <c r="AP68" s="23"/>
      <c r="AZ68" s="27"/>
    </row>
    <row r="69" spans="42:52" ht="50.25" customHeight="1" x14ac:dyDescent="0.25">
      <c r="AP69" s="23"/>
      <c r="AZ69" s="27"/>
    </row>
    <row r="70" spans="42:52" ht="27" customHeight="1" x14ac:dyDescent="0.25">
      <c r="AP70" s="23"/>
      <c r="AZ70" s="27"/>
    </row>
    <row r="71" spans="42:52" ht="29.25" customHeight="1" x14ac:dyDescent="0.25">
      <c r="AP71" s="23"/>
      <c r="AZ71" s="27"/>
    </row>
    <row r="72" spans="42:52" x14ac:dyDescent="0.25">
      <c r="AP72" s="23"/>
      <c r="AZ72" s="27"/>
    </row>
    <row r="73" spans="42:52" ht="15.75" thickBot="1" x14ac:dyDescent="0.3">
      <c r="AP73" s="28"/>
      <c r="AQ73" s="29"/>
      <c r="AR73" s="29"/>
      <c r="AS73" s="29"/>
      <c r="AT73" s="29"/>
      <c r="AU73" s="29"/>
      <c r="AV73" s="29"/>
      <c r="AW73" s="29"/>
      <c r="AX73" s="29"/>
      <c r="AY73" s="29"/>
      <c r="AZ73" s="30"/>
    </row>
    <row r="74" spans="42:52" ht="15.75" thickTop="1" x14ac:dyDescent="0.25"/>
    <row r="76" spans="42:52" ht="15.75" thickBot="1" x14ac:dyDescent="0.3"/>
    <row r="77" spans="42:52" ht="15.75" thickTop="1" x14ac:dyDescent="0.25">
      <c r="AP77" s="221" t="s">
        <v>167</v>
      </c>
      <c r="AQ77" s="222"/>
    </row>
    <row r="78" spans="42:52" ht="15.75" thickBot="1" x14ac:dyDescent="0.3">
      <c r="AP78" s="223"/>
      <c r="AQ78" s="224"/>
    </row>
    <row r="79" spans="42:52" ht="26.25" customHeight="1" thickTop="1" x14ac:dyDescent="0.25">
      <c r="AP79" s="24"/>
      <c r="AQ79" s="25"/>
      <c r="AR79" s="25"/>
      <c r="AS79" s="25"/>
      <c r="AT79" s="25"/>
      <c r="AU79" s="25"/>
      <c r="AV79" s="25"/>
      <c r="AW79" s="25"/>
      <c r="AX79" s="25"/>
      <c r="AY79" s="25"/>
      <c r="AZ79" s="26"/>
    </row>
    <row r="80" spans="42:52" ht="34.5" customHeight="1" x14ac:dyDescent="0.25">
      <c r="AP80" s="23"/>
      <c r="AZ80" s="27"/>
    </row>
    <row r="81" spans="42:52" ht="33" customHeight="1" x14ac:dyDescent="0.25">
      <c r="AP81" s="23"/>
      <c r="AZ81" s="27"/>
    </row>
    <row r="82" spans="42:52" ht="39.75" customHeight="1" x14ac:dyDescent="0.25">
      <c r="AP82" s="23"/>
      <c r="AZ82" s="27"/>
    </row>
    <row r="83" spans="42:52" ht="30.75" customHeight="1" x14ac:dyDescent="0.25">
      <c r="AP83" s="23"/>
      <c r="AZ83" s="27"/>
    </row>
    <row r="84" spans="42:52" ht="25.5" customHeight="1" x14ac:dyDescent="0.25">
      <c r="AP84" s="23"/>
      <c r="AZ84" s="27"/>
    </row>
    <row r="85" spans="42:52" ht="28.5" customHeight="1" x14ac:dyDescent="0.25">
      <c r="AP85" s="23"/>
      <c r="AZ85" s="27"/>
    </row>
    <row r="86" spans="42:52" ht="24" customHeight="1" x14ac:dyDescent="0.25">
      <c r="AP86" s="23"/>
      <c r="AZ86" s="27"/>
    </row>
    <row r="87" spans="42:52" ht="39" customHeight="1" thickBot="1" x14ac:dyDescent="0.3">
      <c r="AP87" s="28"/>
      <c r="AQ87" s="29"/>
      <c r="AR87" s="29"/>
      <c r="AS87" s="29"/>
      <c r="AT87" s="29"/>
      <c r="AU87" s="29"/>
      <c r="AV87" s="29"/>
      <c r="AW87" s="29"/>
      <c r="AX87" s="29"/>
      <c r="AY87" s="29"/>
      <c r="AZ87" s="30"/>
    </row>
    <row r="88" spans="42:52" ht="16.5" thickTop="1" thickBot="1" x14ac:dyDescent="0.3"/>
    <row r="89" spans="42:52" ht="15.75" thickTop="1" x14ac:dyDescent="0.25">
      <c r="AP89" s="221" t="s">
        <v>168</v>
      </c>
      <c r="AQ89" s="222"/>
    </row>
    <row r="90" spans="42:52" ht="15.75" thickBot="1" x14ac:dyDescent="0.3">
      <c r="AP90" s="223"/>
      <c r="AQ90" s="224"/>
    </row>
    <row r="91" spans="42:52" ht="31.5" customHeight="1" thickTop="1" x14ac:dyDescent="0.25">
      <c r="AP91" s="24"/>
      <c r="AQ91" s="25"/>
      <c r="AR91" s="25"/>
      <c r="AS91" s="25"/>
      <c r="AT91" s="25"/>
      <c r="AU91" s="25"/>
      <c r="AV91" s="25"/>
      <c r="AW91" s="25"/>
      <c r="AX91" s="25"/>
      <c r="AY91" s="25"/>
      <c r="AZ91" s="26"/>
    </row>
    <row r="92" spans="42:52" ht="34.5" customHeight="1" x14ac:dyDescent="0.25">
      <c r="AP92" s="23"/>
      <c r="AZ92" s="27"/>
    </row>
    <row r="93" spans="42:52" ht="33" customHeight="1" x14ac:dyDescent="0.25">
      <c r="AP93" s="23"/>
      <c r="AZ93" s="27"/>
    </row>
    <row r="94" spans="42:52" ht="30.75" customHeight="1" x14ac:dyDescent="0.25">
      <c r="AP94" s="23"/>
      <c r="AZ94" s="27"/>
    </row>
    <row r="95" spans="42:52" ht="30.75" customHeight="1" x14ac:dyDescent="0.25">
      <c r="AP95" s="23"/>
      <c r="AZ95" s="27"/>
    </row>
    <row r="96" spans="42:52" ht="25.5" customHeight="1" x14ac:dyDescent="0.25">
      <c r="AP96" s="23"/>
      <c r="AZ96" s="27"/>
    </row>
    <row r="97" spans="42:52" ht="30.75" customHeight="1" x14ac:dyDescent="0.25">
      <c r="AP97" s="23"/>
      <c r="AZ97" s="27"/>
    </row>
    <row r="98" spans="42:52" ht="27" customHeight="1" x14ac:dyDescent="0.25">
      <c r="AP98" s="23"/>
      <c r="AZ98" s="27"/>
    </row>
    <row r="99" spans="42:52" ht="36.75" customHeight="1" thickBot="1" x14ac:dyDescent="0.3">
      <c r="AP99" s="28"/>
      <c r="AQ99" s="29"/>
      <c r="AR99" s="29"/>
      <c r="AS99" s="29"/>
      <c r="AT99" s="29"/>
      <c r="AU99" s="29"/>
      <c r="AV99" s="29"/>
      <c r="AW99" s="29"/>
      <c r="AX99" s="29"/>
      <c r="AY99" s="29"/>
      <c r="AZ99" s="30"/>
    </row>
    <row r="100" spans="42:52" ht="16.5" thickTop="1" thickBot="1" x14ac:dyDescent="0.3"/>
    <row r="101" spans="42:52" ht="15.75" thickTop="1" x14ac:dyDescent="0.25">
      <c r="AP101" s="221" t="s">
        <v>169</v>
      </c>
      <c r="AQ101" s="222"/>
    </row>
    <row r="102" spans="42:52" ht="36.75" customHeight="1" thickBot="1" x14ac:dyDescent="0.3">
      <c r="AP102" s="223"/>
      <c r="AQ102" s="224"/>
    </row>
    <row r="103" spans="42:52" ht="31.5" customHeight="1" thickTop="1" x14ac:dyDescent="0.25">
      <c r="AP103" s="24"/>
      <c r="AQ103" s="25"/>
      <c r="AR103" s="25"/>
      <c r="AS103" s="25"/>
      <c r="AT103" s="25"/>
      <c r="AU103" s="25"/>
      <c r="AV103" s="25"/>
      <c r="AW103" s="25"/>
      <c r="AX103" s="25"/>
      <c r="AY103" s="25"/>
      <c r="AZ103" s="26"/>
    </row>
    <row r="104" spans="42:52" ht="30.75" customHeight="1" x14ac:dyDescent="0.25">
      <c r="AP104" s="23"/>
      <c r="AZ104" s="27"/>
    </row>
    <row r="105" spans="42:52" ht="39.75" customHeight="1" x14ac:dyDescent="0.25">
      <c r="AP105" s="23"/>
      <c r="AZ105" s="27"/>
    </row>
    <row r="106" spans="42:52" ht="34.5" customHeight="1" x14ac:dyDescent="0.25">
      <c r="AP106" s="23"/>
      <c r="AZ106" s="27"/>
    </row>
    <row r="107" spans="42:52" ht="34.5" customHeight="1" x14ac:dyDescent="0.25">
      <c r="AP107" s="23"/>
      <c r="AZ107" s="27"/>
    </row>
    <row r="108" spans="42:52" ht="30.75" customHeight="1" x14ac:dyDescent="0.25">
      <c r="AP108" s="23"/>
      <c r="AZ108" s="27"/>
    </row>
    <row r="109" spans="42:52" ht="33" customHeight="1" x14ac:dyDescent="0.25">
      <c r="AP109" s="23"/>
      <c r="AZ109" s="27"/>
    </row>
    <row r="110" spans="42:52" ht="34.5" customHeight="1" x14ac:dyDescent="0.25">
      <c r="AP110" s="23"/>
      <c r="AZ110" s="27"/>
    </row>
    <row r="111" spans="42:52" ht="19.5" customHeight="1" thickBot="1" x14ac:dyDescent="0.3">
      <c r="AP111" s="28"/>
      <c r="AQ111" s="29"/>
      <c r="AR111" s="29"/>
      <c r="AS111" s="29"/>
      <c r="AT111" s="29"/>
      <c r="AU111" s="29"/>
      <c r="AV111" s="29"/>
      <c r="AW111" s="29"/>
      <c r="AX111" s="29"/>
      <c r="AY111" s="29"/>
      <c r="AZ111" s="30"/>
    </row>
    <row r="112" spans="42:52" ht="16.5" thickTop="1" thickBot="1" x14ac:dyDescent="0.3"/>
    <row r="113" spans="42:52" ht="15.75" thickTop="1" x14ac:dyDescent="0.25">
      <c r="AP113" s="221" t="s">
        <v>170</v>
      </c>
      <c r="AQ113" s="222"/>
    </row>
    <row r="114" spans="42:52" ht="15.75" thickBot="1" x14ac:dyDescent="0.3">
      <c r="AP114" s="223"/>
      <c r="AQ114" s="224"/>
    </row>
    <row r="115" spans="42:52" ht="35.25" customHeight="1" thickTop="1" x14ac:dyDescent="0.25">
      <c r="AP115" s="24"/>
      <c r="AQ115" s="25"/>
      <c r="AR115" s="25"/>
      <c r="AS115" s="25"/>
      <c r="AT115" s="25"/>
      <c r="AU115" s="25"/>
      <c r="AV115" s="25"/>
      <c r="AW115" s="25"/>
      <c r="AX115" s="25"/>
      <c r="AY115" s="25"/>
      <c r="AZ115" s="26"/>
    </row>
    <row r="116" spans="42:52" ht="34.5" customHeight="1" x14ac:dyDescent="0.25">
      <c r="AP116" s="23"/>
      <c r="AZ116" s="27"/>
    </row>
    <row r="117" spans="42:52" ht="45" customHeight="1" x14ac:dyDescent="0.25">
      <c r="AP117" s="23"/>
      <c r="AZ117" s="27"/>
    </row>
    <row r="118" spans="42:52" ht="37.5" customHeight="1" x14ac:dyDescent="0.25">
      <c r="AP118" s="23"/>
      <c r="AZ118" s="27"/>
    </row>
    <row r="119" spans="42:52" ht="29.25" customHeight="1" x14ac:dyDescent="0.25">
      <c r="AP119" s="23"/>
      <c r="AZ119" s="27"/>
    </row>
    <row r="120" spans="42:52" ht="45" customHeight="1" x14ac:dyDescent="0.25">
      <c r="AP120" s="23"/>
      <c r="AZ120" s="27"/>
    </row>
    <row r="121" spans="42:52" ht="29.25" customHeight="1" x14ac:dyDescent="0.25">
      <c r="AP121" s="23"/>
      <c r="AZ121" s="27"/>
    </row>
    <row r="122" spans="42:52" ht="25.5" customHeight="1" x14ac:dyDescent="0.25">
      <c r="AP122" s="23"/>
      <c r="AZ122" s="27"/>
    </row>
    <row r="123" spans="42:52" ht="15.75" thickBot="1" x14ac:dyDescent="0.3">
      <c r="AP123" s="28"/>
      <c r="AQ123" s="29"/>
      <c r="AR123" s="29"/>
      <c r="AS123" s="29"/>
      <c r="AT123" s="29"/>
      <c r="AU123" s="29"/>
      <c r="AV123" s="29"/>
      <c r="AW123" s="29"/>
      <c r="AX123" s="29"/>
      <c r="AY123" s="29"/>
      <c r="AZ123" s="30"/>
    </row>
    <row r="124" spans="42:52" ht="16.5" thickTop="1" thickBot="1" x14ac:dyDescent="0.3"/>
    <row r="125" spans="42:52" ht="15.75" thickTop="1" x14ac:dyDescent="0.25">
      <c r="AP125" s="221" t="s">
        <v>171</v>
      </c>
      <c r="AQ125" s="222"/>
    </row>
    <row r="126" spans="42:52" ht="15.75" thickBot="1" x14ac:dyDescent="0.3">
      <c r="AP126" s="223"/>
      <c r="AQ126" s="224"/>
    </row>
    <row r="127" spans="42:52" ht="33.75" customHeight="1" thickTop="1" x14ac:dyDescent="0.25">
      <c r="AP127" s="24"/>
      <c r="AQ127" s="25"/>
      <c r="AR127" s="25"/>
      <c r="AS127" s="25"/>
      <c r="AT127" s="25"/>
      <c r="AU127" s="25"/>
      <c r="AV127" s="25"/>
      <c r="AW127" s="25"/>
      <c r="AX127" s="25"/>
      <c r="AY127" s="25"/>
      <c r="AZ127" s="26"/>
    </row>
    <row r="128" spans="42:52" ht="41.25" customHeight="1" x14ac:dyDescent="0.25">
      <c r="AP128" s="23"/>
      <c r="AZ128" s="27"/>
    </row>
    <row r="129" spans="42:52" ht="54" customHeight="1" x14ac:dyDescent="0.25">
      <c r="AP129" s="23"/>
      <c r="AZ129" s="27"/>
    </row>
    <row r="130" spans="42:52" ht="48.75" customHeight="1" x14ac:dyDescent="0.25">
      <c r="AP130" s="23"/>
      <c r="AZ130" s="27"/>
    </row>
    <row r="131" spans="42:52" ht="30.75" customHeight="1" x14ac:dyDescent="0.25">
      <c r="AP131" s="23"/>
      <c r="AZ131" s="27"/>
    </row>
    <row r="132" spans="42:52" ht="24" customHeight="1" x14ac:dyDescent="0.25">
      <c r="AP132" s="23"/>
      <c r="AZ132" s="27"/>
    </row>
    <row r="133" spans="42:52" ht="29.25" customHeight="1" x14ac:dyDescent="0.25">
      <c r="AP133" s="23"/>
      <c r="AZ133" s="27"/>
    </row>
    <row r="134" spans="42:52" ht="21.75" customHeight="1" x14ac:dyDescent="0.25">
      <c r="AP134" s="23"/>
      <c r="AZ134" s="27"/>
    </row>
    <row r="135" spans="42:52" ht="15.75" thickBot="1" x14ac:dyDescent="0.3">
      <c r="AP135" s="28"/>
      <c r="AQ135" s="29"/>
      <c r="AR135" s="29"/>
      <c r="AS135" s="29"/>
      <c r="AT135" s="29"/>
      <c r="AU135" s="29"/>
      <c r="AV135" s="29"/>
      <c r="AW135" s="29"/>
      <c r="AX135" s="29"/>
      <c r="AY135" s="29"/>
      <c r="AZ135" s="30"/>
    </row>
    <row r="136" spans="42:52" ht="15.75" thickTop="1" x14ac:dyDescent="0.25"/>
  </sheetData>
  <mergeCells count="533">
    <mergeCell ref="AP77:AQ78"/>
    <mergeCell ref="AP89:AQ90"/>
    <mergeCell ref="AP101:AQ102"/>
    <mergeCell ref="AP113:AQ114"/>
    <mergeCell ref="AP125:AQ126"/>
    <mergeCell ref="AP63:AQ64"/>
    <mergeCell ref="AP2:AQ3"/>
    <mergeCell ref="AP15:AQ16"/>
    <mergeCell ref="AP27:AQ28"/>
    <mergeCell ref="AP39:AQ40"/>
    <mergeCell ref="AP51:AQ52"/>
    <mergeCell ref="AL51:AL54"/>
    <mergeCell ref="E53:E54"/>
    <mergeCell ref="H53:H54"/>
    <mergeCell ref="I53:T54"/>
    <mergeCell ref="G51:G54"/>
    <mergeCell ref="H51:H52"/>
    <mergeCell ref="I51:T52"/>
    <mergeCell ref="U51:AF54"/>
    <mergeCell ref="AG51:AH54"/>
    <mergeCell ref="AI51:AI54"/>
    <mergeCell ref="A51:A54"/>
    <mergeCell ref="B51:B54"/>
    <mergeCell ref="C51:C54"/>
    <mergeCell ref="D51:D54"/>
    <mergeCell ref="E51:E52"/>
    <mergeCell ref="F51:F54"/>
    <mergeCell ref="AG47:AH50"/>
    <mergeCell ref="AI47:AI50"/>
    <mergeCell ref="AK47:AK50"/>
    <mergeCell ref="L47:L48"/>
    <mergeCell ref="A47:A50"/>
    <mergeCell ref="B47:B50"/>
    <mergeCell ref="C47:C50"/>
    <mergeCell ref="D47:D50"/>
    <mergeCell ref="E47:E48"/>
    <mergeCell ref="F47:F50"/>
    <mergeCell ref="AJ51:AJ54"/>
    <mergeCell ref="AK51:AK54"/>
    <mergeCell ref="AL47:AL50"/>
    <mergeCell ref="E49:E50"/>
    <mergeCell ref="H49:H50"/>
    <mergeCell ref="I49:K50"/>
    <mergeCell ref="L49:N50"/>
    <mergeCell ref="O49:Q50"/>
    <mergeCell ref="R49:T50"/>
    <mergeCell ref="S47:S48"/>
    <mergeCell ref="T47:T48"/>
    <mergeCell ref="U47:W50"/>
    <mergeCell ref="X47:Z50"/>
    <mergeCell ref="AA47:AC50"/>
    <mergeCell ref="AD47:AF50"/>
    <mergeCell ref="M47:M48"/>
    <mergeCell ref="N47:N48"/>
    <mergeCell ref="O47:O48"/>
    <mergeCell ref="P47:P48"/>
    <mergeCell ref="Q47:Q48"/>
    <mergeCell ref="R47:R48"/>
    <mergeCell ref="G47:G50"/>
    <mergeCell ref="H47:H48"/>
    <mergeCell ref="I47:I48"/>
    <mergeCell ref="J47:J48"/>
    <mergeCell ref="K47:K48"/>
    <mergeCell ref="G43:G46"/>
    <mergeCell ref="H43:H44"/>
    <mergeCell ref="I43:I44"/>
    <mergeCell ref="M45:M46"/>
    <mergeCell ref="N45:N46"/>
    <mergeCell ref="O45:O46"/>
    <mergeCell ref="P45:P46"/>
    <mergeCell ref="Q45:Q46"/>
    <mergeCell ref="R45:R46"/>
    <mergeCell ref="A43:A46"/>
    <mergeCell ref="B43:B46"/>
    <mergeCell ref="C43:C46"/>
    <mergeCell ref="D43:D46"/>
    <mergeCell ref="E43:E44"/>
    <mergeCell ref="F43:F46"/>
    <mergeCell ref="AL43:AL46"/>
    <mergeCell ref="E45:E46"/>
    <mergeCell ref="H45:H46"/>
    <mergeCell ref="I45:I46"/>
    <mergeCell ref="J45:J46"/>
    <mergeCell ref="K45:K46"/>
    <mergeCell ref="L45:L46"/>
    <mergeCell ref="S43:S44"/>
    <mergeCell ref="T43:T44"/>
    <mergeCell ref="U43:W46"/>
    <mergeCell ref="X43:Z46"/>
    <mergeCell ref="AA43:AC46"/>
    <mergeCell ref="AD43:AF46"/>
    <mergeCell ref="S45:S46"/>
    <mergeCell ref="T45:T46"/>
    <mergeCell ref="M43:M44"/>
    <mergeCell ref="N43:N44"/>
    <mergeCell ref="O43:O44"/>
    <mergeCell ref="AL39:AL42"/>
    <mergeCell ref="X39:Z42"/>
    <mergeCell ref="AA39:AC42"/>
    <mergeCell ref="AD39:AF42"/>
    <mergeCell ref="AG39:AH42"/>
    <mergeCell ref="J43:J44"/>
    <mergeCell ref="K43:K44"/>
    <mergeCell ref="L43:L44"/>
    <mergeCell ref="P43:P44"/>
    <mergeCell ref="Q43:Q44"/>
    <mergeCell ref="R43:R44"/>
    <mergeCell ref="AG43:AH46"/>
    <mergeCell ref="AI43:AI46"/>
    <mergeCell ref="AK43:AK46"/>
    <mergeCell ref="T39:T40"/>
    <mergeCell ref="U39:W42"/>
    <mergeCell ref="T41:T42"/>
    <mergeCell ref="N39:N40"/>
    <mergeCell ref="O39:O40"/>
    <mergeCell ref="P39:P40"/>
    <mergeCell ref="Q39:Q40"/>
    <mergeCell ref="R39:R40"/>
    <mergeCell ref="A39:A42"/>
    <mergeCell ref="B39:B42"/>
    <mergeCell ref="C39:C42"/>
    <mergeCell ref="D39:D42"/>
    <mergeCell ref="E39:E40"/>
    <mergeCell ref="F39:F42"/>
    <mergeCell ref="G39:G42"/>
    <mergeCell ref="AI39:AI42"/>
    <mergeCell ref="AK39:AK42"/>
    <mergeCell ref="J37:J38"/>
    <mergeCell ref="K37:K38"/>
    <mergeCell ref="S39:S40"/>
    <mergeCell ref="N41:N42"/>
    <mergeCell ref="O41:O42"/>
    <mergeCell ref="P41:P42"/>
    <mergeCell ref="Q41:Q42"/>
    <mergeCell ref="R41:R42"/>
    <mergeCell ref="S41:S42"/>
    <mergeCell ref="T35:T36"/>
    <mergeCell ref="U35:U38"/>
    <mergeCell ref="V35:V38"/>
    <mergeCell ref="W35:W38"/>
    <mergeCell ref="X35:X38"/>
    <mergeCell ref="Y35:Y38"/>
    <mergeCell ref="L37:L38"/>
    <mergeCell ref="M37:M38"/>
    <mergeCell ref="E41:E42"/>
    <mergeCell ref="H41:H42"/>
    <mergeCell ref="I41:I42"/>
    <mergeCell ref="J41:J42"/>
    <mergeCell ref="K41:K42"/>
    <mergeCell ref="L41:L42"/>
    <mergeCell ref="M41:M42"/>
    <mergeCell ref="H39:H40"/>
    <mergeCell ref="I39:I40"/>
    <mergeCell ref="J39:J40"/>
    <mergeCell ref="K39:K40"/>
    <mergeCell ref="L39:L40"/>
    <mergeCell ref="M39:M40"/>
    <mergeCell ref="E37:E38"/>
    <mergeCell ref="H37:H38"/>
    <mergeCell ref="I37:I38"/>
    <mergeCell ref="J35:J36"/>
    <mergeCell ref="K35:K36"/>
    <mergeCell ref="L35:L36"/>
    <mergeCell ref="M35:M36"/>
    <mergeCell ref="AF35:AF38"/>
    <mergeCell ref="AG35:AH38"/>
    <mergeCell ref="AI35:AI38"/>
    <mergeCell ref="AK35:AK38"/>
    <mergeCell ref="AL35:AL38"/>
    <mergeCell ref="AD35:AD38"/>
    <mergeCell ref="AE35:AE38"/>
    <mergeCell ref="N35:N36"/>
    <mergeCell ref="O35:O36"/>
    <mergeCell ref="R37:R38"/>
    <mergeCell ref="S37:S38"/>
    <mergeCell ref="T37:T38"/>
    <mergeCell ref="N37:N38"/>
    <mergeCell ref="O37:O38"/>
    <mergeCell ref="P37:P38"/>
    <mergeCell ref="Q37:Q38"/>
    <mergeCell ref="Z35:Z38"/>
    <mergeCell ref="AA35:AA38"/>
    <mergeCell ref="AB35:AB38"/>
    <mergeCell ref="AC35:AC38"/>
    <mergeCell ref="N31:N32"/>
    <mergeCell ref="O31:O32"/>
    <mergeCell ref="R33:R34"/>
    <mergeCell ref="S33:S34"/>
    <mergeCell ref="T33:T34"/>
    <mergeCell ref="A35:A38"/>
    <mergeCell ref="B35:B38"/>
    <mergeCell ref="C35:C38"/>
    <mergeCell ref="D35:D38"/>
    <mergeCell ref="E35:E36"/>
    <mergeCell ref="F35:F38"/>
    <mergeCell ref="G35:G38"/>
    <mergeCell ref="L33:L34"/>
    <mergeCell ref="M33:M34"/>
    <mergeCell ref="N33:N34"/>
    <mergeCell ref="O33:O34"/>
    <mergeCell ref="P33:P34"/>
    <mergeCell ref="Q33:Q34"/>
    <mergeCell ref="P35:P36"/>
    <mergeCell ref="Q35:Q36"/>
    <mergeCell ref="R35:R36"/>
    <mergeCell ref="S35:S36"/>
    <mergeCell ref="H35:H36"/>
    <mergeCell ref="I35:I36"/>
    <mergeCell ref="L31:L32"/>
    <mergeCell ref="M31:M32"/>
    <mergeCell ref="AF31:AF34"/>
    <mergeCell ref="AG31:AH34"/>
    <mergeCell ref="AI31:AI34"/>
    <mergeCell ref="AK31:AK34"/>
    <mergeCell ref="AL31:AL34"/>
    <mergeCell ref="E33:E34"/>
    <mergeCell ref="H33:H34"/>
    <mergeCell ref="I33:I34"/>
    <mergeCell ref="J33:J34"/>
    <mergeCell ref="K33:K34"/>
    <mergeCell ref="Z31:Z34"/>
    <mergeCell ref="AA31:AA34"/>
    <mergeCell ref="AB31:AB34"/>
    <mergeCell ref="AC31:AC34"/>
    <mergeCell ref="AD31:AD34"/>
    <mergeCell ref="AE31:AE34"/>
    <mergeCell ref="T31:T32"/>
    <mergeCell ref="U31:U34"/>
    <mergeCell ref="V31:V34"/>
    <mergeCell ref="W31:W34"/>
    <mergeCell ref="X31:X34"/>
    <mergeCell ref="Y31:Y34"/>
    <mergeCell ref="R29:R30"/>
    <mergeCell ref="S29:S30"/>
    <mergeCell ref="T29:T30"/>
    <mergeCell ref="A31:A34"/>
    <mergeCell ref="B31:B34"/>
    <mergeCell ref="C31:C34"/>
    <mergeCell ref="D31:D34"/>
    <mergeCell ref="E31:E32"/>
    <mergeCell ref="F31:F34"/>
    <mergeCell ref="G31:G34"/>
    <mergeCell ref="L29:L30"/>
    <mergeCell ref="M29:M30"/>
    <mergeCell ref="N29:N30"/>
    <mergeCell ref="O29:O30"/>
    <mergeCell ref="P29:P30"/>
    <mergeCell ref="Q29:Q30"/>
    <mergeCell ref="P31:P32"/>
    <mergeCell ref="Q31:Q32"/>
    <mergeCell ref="R31:R32"/>
    <mergeCell ref="S31:S32"/>
    <mergeCell ref="H31:H32"/>
    <mergeCell ref="I31:I32"/>
    <mergeCell ref="J31:J32"/>
    <mergeCell ref="K31:K32"/>
    <mergeCell ref="AF27:AF30"/>
    <mergeCell ref="AG27:AH30"/>
    <mergeCell ref="AI27:AI30"/>
    <mergeCell ref="AK27:AK30"/>
    <mergeCell ref="AL27:AL30"/>
    <mergeCell ref="E29:E30"/>
    <mergeCell ref="H29:H30"/>
    <mergeCell ref="I29:I30"/>
    <mergeCell ref="J29:J30"/>
    <mergeCell ref="K29:K30"/>
    <mergeCell ref="Z27:Z30"/>
    <mergeCell ref="AA27:AA30"/>
    <mergeCell ref="AB27:AB30"/>
    <mergeCell ref="AC27:AC30"/>
    <mergeCell ref="AD27:AD30"/>
    <mergeCell ref="AE27:AE30"/>
    <mergeCell ref="T27:T28"/>
    <mergeCell ref="U27:U30"/>
    <mergeCell ref="V27:V30"/>
    <mergeCell ref="W27:W30"/>
    <mergeCell ref="X27:X30"/>
    <mergeCell ref="Y27:Y30"/>
    <mergeCell ref="N27:N28"/>
    <mergeCell ref="O27:O28"/>
    <mergeCell ref="P27:P28"/>
    <mergeCell ref="Q27:Q28"/>
    <mergeCell ref="R27:R28"/>
    <mergeCell ref="S27:S28"/>
    <mergeCell ref="H27:H28"/>
    <mergeCell ref="I27:I28"/>
    <mergeCell ref="J27:J28"/>
    <mergeCell ref="K27:K28"/>
    <mergeCell ref="L27:L28"/>
    <mergeCell ref="M27:M28"/>
    <mergeCell ref="A27:A30"/>
    <mergeCell ref="B27:B30"/>
    <mergeCell ref="C27:C30"/>
    <mergeCell ref="D27:D30"/>
    <mergeCell ref="E27:E28"/>
    <mergeCell ref="F27:F30"/>
    <mergeCell ref="G27:G30"/>
    <mergeCell ref="L25:L26"/>
    <mergeCell ref="M25:M26"/>
    <mergeCell ref="G23:G26"/>
    <mergeCell ref="H23:H24"/>
    <mergeCell ref="I23:I24"/>
    <mergeCell ref="J23:J24"/>
    <mergeCell ref="K23:K24"/>
    <mergeCell ref="L23:L24"/>
    <mergeCell ref="H25:H26"/>
    <mergeCell ref="I25:I26"/>
    <mergeCell ref="J25:J26"/>
    <mergeCell ref="K25:K26"/>
    <mergeCell ref="A23:A26"/>
    <mergeCell ref="B23:B26"/>
    <mergeCell ref="C23:C26"/>
    <mergeCell ref="D23:D26"/>
    <mergeCell ref="E23:E24"/>
    <mergeCell ref="AE23:AE26"/>
    <mergeCell ref="AF23:AF26"/>
    <mergeCell ref="AG23:AH26"/>
    <mergeCell ref="AI23:AI26"/>
    <mergeCell ref="AK23:AK26"/>
    <mergeCell ref="AL23:AL26"/>
    <mergeCell ref="Y23:Y26"/>
    <mergeCell ref="Z23:Z26"/>
    <mergeCell ref="AA23:AA26"/>
    <mergeCell ref="AB23:AB26"/>
    <mergeCell ref="AC23:AC26"/>
    <mergeCell ref="AD23:AD26"/>
    <mergeCell ref="AG19:AH22"/>
    <mergeCell ref="H19:H20"/>
    <mergeCell ref="I19:I20"/>
    <mergeCell ref="J19:J20"/>
    <mergeCell ref="K19:K20"/>
    <mergeCell ref="L19:L20"/>
    <mergeCell ref="S23:S24"/>
    <mergeCell ref="T23:T24"/>
    <mergeCell ref="U23:U26"/>
    <mergeCell ref="V23:V26"/>
    <mergeCell ref="W23:W26"/>
    <mergeCell ref="X23:X26"/>
    <mergeCell ref="M23:M24"/>
    <mergeCell ref="N23:N24"/>
    <mergeCell ref="O23:O24"/>
    <mergeCell ref="P23:P24"/>
    <mergeCell ref="Q23:Q24"/>
    <mergeCell ref="R23:R24"/>
    <mergeCell ref="R25:R26"/>
    <mergeCell ref="S25:S26"/>
    <mergeCell ref="T25:T26"/>
    <mergeCell ref="N25:N26"/>
    <mergeCell ref="O25:O26"/>
    <mergeCell ref="P25:P26"/>
    <mergeCell ref="G19:G22"/>
    <mergeCell ref="F23:F26"/>
    <mergeCell ref="E25:E26"/>
    <mergeCell ref="M21:M22"/>
    <mergeCell ref="N21:N22"/>
    <mergeCell ref="O21:O22"/>
    <mergeCell ref="P21:P22"/>
    <mergeCell ref="Q21:Q22"/>
    <mergeCell ref="R21:R22"/>
    <mergeCell ref="Q25:Q26"/>
    <mergeCell ref="L16:L18"/>
    <mergeCell ref="AI19:AI22"/>
    <mergeCell ref="AK19:AK22"/>
    <mergeCell ref="AL19:AL22"/>
    <mergeCell ref="E21:E22"/>
    <mergeCell ref="H21:H22"/>
    <mergeCell ref="I21:I22"/>
    <mergeCell ref="J21:J22"/>
    <mergeCell ref="K21:K22"/>
    <mergeCell ref="L21:L22"/>
    <mergeCell ref="S19:S20"/>
    <mergeCell ref="T19:T20"/>
    <mergeCell ref="U19:W22"/>
    <mergeCell ref="X19:Z22"/>
    <mergeCell ref="AA19:AC22"/>
    <mergeCell ref="AD19:AF22"/>
    <mergeCell ref="S21:S22"/>
    <mergeCell ref="T21:T22"/>
    <mergeCell ref="M19:M20"/>
    <mergeCell ref="N19:N20"/>
    <mergeCell ref="O19:O20"/>
    <mergeCell ref="P19:P20"/>
    <mergeCell ref="Q19:Q20"/>
    <mergeCell ref="R19:R20"/>
    <mergeCell ref="P14:P15"/>
    <mergeCell ref="Q14:Q15"/>
    <mergeCell ref="R14:R15"/>
    <mergeCell ref="A19:A22"/>
    <mergeCell ref="B19:B22"/>
    <mergeCell ref="C19:C22"/>
    <mergeCell ref="D19:D22"/>
    <mergeCell ref="E19:E20"/>
    <mergeCell ref="F19:F22"/>
    <mergeCell ref="M16:M18"/>
    <mergeCell ref="N16:N18"/>
    <mergeCell ref="O16:O18"/>
    <mergeCell ref="A14:A18"/>
    <mergeCell ref="B14:B18"/>
    <mergeCell ref="C14:C18"/>
    <mergeCell ref="D14:D18"/>
    <mergeCell ref="E14:E15"/>
    <mergeCell ref="F14:F18"/>
    <mergeCell ref="G14:G18"/>
    <mergeCell ref="H14:H15"/>
    <mergeCell ref="I14:I15"/>
    <mergeCell ref="J14:J15"/>
    <mergeCell ref="K14:K15"/>
    <mergeCell ref="L14:L15"/>
    <mergeCell ref="P16:P18"/>
    <mergeCell ref="Q16:Q18"/>
    <mergeCell ref="R16:R18"/>
    <mergeCell ref="AG14:AH18"/>
    <mergeCell ref="AI14:AI18"/>
    <mergeCell ref="AJ14:AJ15"/>
    <mergeCell ref="AK14:AK18"/>
    <mergeCell ref="AL14:AL18"/>
    <mergeCell ref="E16:E18"/>
    <mergeCell ref="H16:H18"/>
    <mergeCell ref="I16:I18"/>
    <mergeCell ref="J16:J18"/>
    <mergeCell ref="K16:K18"/>
    <mergeCell ref="S14:S15"/>
    <mergeCell ref="T14:T15"/>
    <mergeCell ref="U14:W18"/>
    <mergeCell ref="X14:Z18"/>
    <mergeCell ref="AA14:AC18"/>
    <mergeCell ref="AD14:AF18"/>
    <mergeCell ref="S16:S18"/>
    <mergeCell ref="T16:T18"/>
    <mergeCell ref="M14:M15"/>
    <mergeCell ref="N14:N15"/>
    <mergeCell ref="O14:O15"/>
    <mergeCell ref="AJ12:AJ13"/>
    <mergeCell ref="AA12:AC13"/>
    <mergeCell ref="AD12:AF13"/>
    <mergeCell ref="G12:G13"/>
    <mergeCell ref="H12:H13"/>
    <mergeCell ref="I12:I13"/>
    <mergeCell ref="J12:J13"/>
    <mergeCell ref="K12:K13"/>
    <mergeCell ref="L12:L13"/>
    <mergeCell ref="X12:Z13"/>
    <mergeCell ref="M12:M13"/>
    <mergeCell ref="N12:N13"/>
    <mergeCell ref="O12:O13"/>
    <mergeCell ref="P12:P13"/>
    <mergeCell ref="Q12:Q13"/>
    <mergeCell ref="R12:R13"/>
    <mergeCell ref="AG12:AH13"/>
    <mergeCell ref="AI12:AI13"/>
    <mergeCell ref="A12:A13"/>
    <mergeCell ref="B12:B13"/>
    <mergeCell ref="C12:C13"/>
    <mergeCell ref="D12:D13"/>
    <mergeCell ref="E12:E13"/>
    <mergeCell ref="F12:F13"/>
    <mergeCell ref="AG8:AH11"/>
    <mergeCell ref="AI8:AI11"/>
    <mergeCell ref="AK8:AK11"/>
    <mergeCell ref="G8:G11"/>
    <mergeCell ref="H8:H9"/>
    <mergeCell ref="I8:I9"/>
    <mergeCell ref="J8:J9"/>
    <mergeCell ref="K8:K9"/>
    <mergeCell ref="L8:L9"/>
    <mergeCell ref="A8:A11"/>
    <mergeCell ref="B8:B11"/>
    <mergeCell ref="C8:C11"/>
    <mergeCell ref="D8:D11"/>
    <mergeCell ref="E8:E9"/>
    <mergeCell ref="F8:F11"/>
    <mergeCell ref="S12:S13"/>
    <mergeCell ref="T12:T13"/>
    <mergeCell ref="U12:W13"/>
    <mergeCell ref="AL8:AL11"/>
    <mergeCell ref="S8:S9"/>
    <mergeCell ref="T8:T9"/>
    <mergeCell ref="U8:W11"/>
    <mergeCell ref="X8:Z11"/>
    <mergeCell ref="AA8:AC11"/>
    <mergeCell ref="AD8:AF11"/>
    <mergeCell ref="M8:M9"/>
    <mergeCell ref="N8:N9"/>
    <mergeCell ref="O8:O9"/>
    <mergeCell ref="P8:P9"/>
    <mergeCell ref="Q8:Q9"/>
    <mergeCell ref="R8:R9"/>
    <mergeCell ref="W4:W5"/>
    <mergeCell ref="X4:X5"/>
    <mergeCell ref="AK3:AK7"/>
    <mergeCell ref="AL3:AL7"/>
    <mergeCell ref="I4:I7"/>
    <mergeCell ref="J4:J7"/>
    <mergeCell ref="K4:K7"/>
    <mergeCell ref="L4:L7"/>
    <mergeCell ref="M4:M7"/>
    <mergeCell ref="N4:N7"/>
    <mergeCell ref="AE4:AE5"/>
    <mergeCell ref="AF4:AF5"/>
    <mergeCell ref="U6:W7"/>
    <mergeCell ref="X6:Z7"/>
    <mergeCell ref="AA6:AC7"/>
    <mergeCell ref="AD6:AF7"/>
    <mergeCell ref="Y4:Y5"/>
    <mergeCell ref="Z4:Z5"/>
    <mergeCell ref="AA4:AA5"/>
    <mergeCell ref="AB4:AB5"/>
    <mergeCell ref="AC4:AC5"/>
    <mergeCell ref="AD4:AD5"/>
    <mergeCell ref="A1:D1"/>
    <mergeCell ref="E1:R1"/>
    <mergeCell ref="S1:AL1"/>
    <mergeCell ref="A3:A7"/>
    <mergeCell ref="B3:B7"/>
    <mergeCell ref="C3:C7"/>
    <mergeCell ref="D3:D7"/>
    <mergeCell ref="E3:E7"/>
    <mergeCell ref="F3:F7"/>
    <mergeCell ref="G3:G7"/>
    <mergeCell ref="H3:H7"/>
    <mergeCell ref="I3:T3"/>
    <mergeCell ref="U3:AF3"/>
    <mergeCell ref="AG3:AH7"/>
    <mergeCell ref="AI3:AI7"/>
    <mergeCell ref="AJ3:AJ7"/>
    <mergeCell ref="O4:O7"/>
    <mergeCell ref="P4:P7"/>
    <mergeCell ref="Q4:Q7"/>
    <mergeCell ref="R4:R7"/>
    <mergeCell ref="S4:S7"/>
    <mergeCell ref="T4:T7"/>
    <mergeCell ref="U4:U5"/>
    <mergeCell ref="V4:V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vt:lpstr>
      <vt:lpstr>GRAFICAS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Linares</dc:creator>
  <cp:lastModifiedBy>ASTRID GOMEZ PINEDA</cp:lastModifiedBy>
  <dcterms:created xsi:type="dcterms:W3CDTF">2023-04-21T17:32:08Z</dcterms:created>
  <dcterms:modified xsi:type="dcterms:W3CDTF">2024-06-15T16:46:59Z</dcterms:modified>
</cp:coreProperties>
</file>