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60" windowWidth="19440" windowHeight="11670" firstSheet="1" activeTab="1"/>
  </bookViews>
  <sheets>
    <sheet name="Hoja2" sheetId="2" state="hidden" r:id="rId1"/>
    <sheet name="Matriz" sheetId="1" r:id="rId2"/>
  </sheets>
  <definedNames>
    <definedName name="_xlnm._FilterDatabase" localSheetId="1" hidden="1">Matriz!$A$11:$AB$65</definedName>
    <definedName name="_xlnm.Print_Area" localSheetId="1">Matriz!$A$1:$AC$66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5" i="1" l="1"/>
  <c r="P65" i="1" s="1"/>
  <c r="R65" i="1" l="1"/>
  <c r="S65" i="1" s="1"/>
  <c r="T65" i="1"/>
  <c r="O46" i="1"/>
  <c r="R46" i="1" s="1"/>
  <c r="O45" i="1"/>
  <c r="R45" i="1" s="1"/>
  <c r="O44" i="1"/>
  <c r="P44" i="1" s="1"/>
  <c r="O43" i="1"/>
  <c r="R43" i="1" s="1"/>
  <c r="O42" i="1"/>
  <c r="P42" i="1" s="1"/>
  <c r="O41" i="1"/>
  <c r="R41" i="1" s="1"/>
  <c r="O18" i="1"/>
  <c r="R18" i="1" s="1"/>
  <c r="S18" i="1" s="1"/>
  <c r="T18" i="1" s="1"/>
  <c r="O20" i="1"/>
  <c r="P20" i="1" s="1"/>
  <c r="O21" i="1"/>
  <c r="R21" i="1" s="1"/>
  <c r="S21" i="1" s="1"/>
  <c r="S46" i="1" l="1"/>
  <c r="T46" i="1" s="1"/>
  <c r="P46" i="1"/>
  <c r="S41" i="1"/>
  <c r="T41" i="1" s="1"/>
  <c r="S43" i="1"/>
  <c r="T43" i="1" s="1"/>
  <c r="S45" i="1"/>
  <c r="T45" i="1" s="1"/>
  <c r="P41" i="1"/>
  <c r="R42" i="1"/>
  <c r="P43" i="1"/>
  <c r="R44" i="1"/>
  <c r="P45" i="1"/>
  <c r="R20" i="1"/>
  <c r="S20" i="1" s="1"/>
  <c r="T20" i="1" s="1"/>
  <c r="P21" i="1"/>
  <c r="P18" i="1"/>
  <c r="T21" i="1"/>
  <c r="O15" i="1"/>
  <c r="R15" i="1" s="1"/>
  <c r="O60" i="1"/>
  <c r="P60" i="1" s="1"/>
  <c r="S44" i="1" l="1"/>
  <c r="T44" i="1" s="1"/>
  <c r="S42" i="1"/>
  <c r="T42" i="1" s="1"/>
  <c r="P15" i="1"/>
  <c r="S15" i="1"/>
  <c r="T15" i="1" s="1"/>
  <c r="R60" i="1"/>
  <c r="S60" i="1" s="1"/>
  <c r="T60" i="1" s="1"/>
  <c r="O40" i="1"/>
  <c r="R40" i="1" s="1"/>
  <c r="S40" i="1" s="1"/>
  <c r="T40" i="1" s="1"/>
  <c r="P40" i="1" l="1"/>
  <c r="O28" i="1" l="1"/>
  <c r="R28" i="1" s="1"/>
  <c r="O27" i="1"/>
  <c r="R27" i="1" s="1"/>
  <c r="O49" i="1"/>
  <c r="R49" i="1" s="1"/>
  <c r="O53" i="1"/>
  <c r="P53" i="1" s="1"/>
  <c r="O52" i="1"/>
  <c r="P52" i="1" s="1"/>
  <c r="O59" i="1"/>
  <c r="R59" i="1" s="1"/>
  <c r="S59" i="1" s="1"/>
  <c r="T59" i="1" s="1"/>
  <c r="O58" i="1"/>
  <c r="R58" i="1" s="1"/>
  <c r="O57" i="1"/>
  <c r="R57" i="1" s="1"/>
  <c r="S57" i="1" s="1"/>
  <c r="T57" i="1" s="1"/>
  <c r="O56" i="1"/>
  <c r="R56" i="1" s="1"/>
  <c r="O55" i="1"/>
  <c r="R55" i="1" s="1"/>
  <c r="S55" i="1" s="1"/>
  <c r="T55" i="1" s="1"/>
  <c r="O54" i="1"/>
  <c r="R54" i="1" s="1"/>
  <c r="O51" i="1"/>
  <c r="R51" i="1" s="1"/>
  <c r="S51" i="1" s="1"/>
  <c r="T51" i="1" s="1"/>
  <c r="O50" i="1"/>
  <c r="R50" i="1" s="1"/>
  <c r="S50" i="1" s="1"/>
  <c r="T50" i="1" s="1"/>
  <c r="O48" i="1"/>
  <c r="R48" i="1" s="1"/>
  <c r="S48" i="1" s="1"/>
  <c r="T48" i="1" s="1"/>
  <c r="O47" i="1"/>
  <c r="R47" i="1" s="1"/>
  <c r="S47" i="1" s="1"/>
  <c r="T47" i="1" s="1"/>
  <c r="O64" i="1"/>
  <c r="R64" i="1" s="1"/>
  <c r="O63" i="1"/>
  <c r="R63" i="1" s="1"/>
  <c r="O39" i="1"/>
  <c r="R39" i="1" s="1"/>
  <c r="S39" i="1" s="1"/>
  <c r="T39" i="1" s="1"/>
  <c r="O38" i="1"/>
  <c r="R38" i="1" s="1"/>
  <c r="S38" i="1" s="1"/>
  <c r="T38" i="1" s="1"/>
  <c r="O37" i="1"/>
  <c r="R37" i="1" s="1"/>
  <c r="O36" i="1"/>
  <c r="R36" i="1" s="1"/>
  <c r="S36" i="1" s="1"/>
  <c r="T36" i="1" s="1"/>
  <c r="O35" i="1"/>
  <c r="R35" i="1" s="1"/>
  <c r="O34" i="1"/>
  <c r="R34" i="1" s="1"/>
  <c r="S34" i="1" s="1"/>
  <c r="T34" i="1" s="1"/>
  <c r="O33" i="1"/>
  <c r="O32" i="1"/>
  <c r="R32" i="1" s="1"/>
  <c r="S32" i="1" s="1"/>
  <c r="O31" i="1"/>
  <c r="O30" i="1"/>
  <c r="R30" i="1" s="1"/>
  <c r="S30" i="1" s="1"/>
  <c r="O29" i="1"/>
  <c r="O26" i="1"/>
  <c r="R26" i="1" s="1"/>
  <c r="S26" i="1" s="1"/>
  <c r="O25" i="1"/>
  <c r="O24" i="1"/>
  <c r="R24" i="1" s="1"/>
  <c r="S24" i="1" s="1"/>
  <c r="O23" i="1"/>
  <c r="R23" i="1" s="1"/>
  <c r="O22" i="1"/>
  <c r="R22" i="1" s="1"/>
  <c r="S22" i="1" s="1"/>
  <c r="O19" i="1"/>
  <c r="O17" i="1"/>
  <c r="R17" i="1" s="1"/>
  <c r="S17" i="1" s="1"/>
  <c r="O62" i="1"/>
  <c r="R62" i="1" s="1"/>
  <c r="O61" i="1"/>
  <c r="R61" i="1" s="1"/>
  <c r="S61" i="1" s="1"/>
  <c r="T61" i="1" s="1"/>
  <c r="O16" i="1"/>
  <c r="R16" i="1" s="1"/>
  <c r="O14" i="1"/>
  <c r="R14" i="1" s="1"/>
  <c r="O13" i="1"/>
  <c r="R13" i="1" s="1"/>
  <c r="S13" i="1" s="1"/>
  <c r="O12" i="1"/>
  <c r="R12" i="1" s="1"/>
  <c r="S64" i="1" l="1"/>
  <c r="T64" i="1" s="1"/>
  <c r="R52" i="1"/>
  <c r="S52" i="1" s="1"/>
  <c r="T52" i="1" s="1"/>
  <c r="R53" i="1"/>
  <c r="S53" i="1" s="1"/>
  <c r="T53" i="1" s="1"/>
  <c r="R25" i="1"/>
  <c r="S25" i="1" s="1"/>
  <c r="T25" i="1" s="1"/>
  <c r="P50" i="1"/>
  <c r="P25" i="1"/>
  <c r="P47" i="1"/>
  <c r="P12" i="1"/>
  <c r="P13" i="1"/>
  <c r="P61" i="1"/>
  <c r="P17" i="1"/>
  <c r="P22" i="1"/>
  <c r="P26" i="1"/>
  <c r="P30" i="1"/>
  <c r="P32" i="1"/>
  <c r="P34" i="1"/>
  <c r="P36" i="1"/>
  <c r="P38" i="1"/>
  <c r="P39" i="1"/>
  <c r="P64" i="1"/>
  <c r="P48" i="1"/>
  <c r="P51" i="1"/>
  <c r="P55" i="1"/>
  <c r="P57" i="1"/>
  <c r="P59" i="1"/>
  <c r="S23" i="1"/>
  <c r="T23" i="1" s="1"/>
  <c r="P14" i="1"/>
  <c r="P23" i="1"/>
  <c r="P24" i="1"/>
  <c r="S14" i="1"/>
  <c r="T14" i="1" s="1"/>
  <c r="S12" i="1"/>
  <c r="T12" i="1" s="1"/>
  <c r="S16" i="1"/>
  <c r="T16" i="1" s="1"/>
  <c r="S62" i="1"/>
  <c r="T62" i="1" s="1"/>
  <c r="T13" i="1"/>
  <c r="S27" i="1"/>
  <c r="T27" i="1" s="1"/>
  <c r="P16" i="1"/>
  <c r="P62" i="1"/>
  <c r="T17" i="1"/>
  <c r="R19" i="1"/>
  <c r="P19" i="1"/>
  <c r="T22" i="1"/>
  <c r="T24" i="1"/>
  <c r="T26" i="1"/>
  <c r="R29" i="1"/>
  <c r="P29" i="1"/>
  <c r="T30" i="1"/>
  <c r="R31" i="1"/>
  <c r="P31" i="1"/>
  <c r="T32" i="1"/>
  <c r="R33" i="1"/>
  <c r="P33" i="1"/>
  <c r="S35" i="1"/>
  <c r="T35" i="1" s="1"/>
  <c r="S37" i="1"/>
  <c r="T37" i="1" s="1"/>
  <c r="S63" i="1"/>
  <c r="T63" i="1" s="1"/>
  <c r="S54" i="1"/>
  <c r="T54" i="1" s="1"/>
  <c r="S56" i="1"/>
  <c r="T56" i="1" s="1"/>
  <c r="S58" i="1"/>
  <c r="T58" i="1" s="1"/>
  <c r="S49" i="1"/>
  <c r="T49" i="1" s="1"/>
  <c r="S28" i="1"/>
  <c r="T28" i="1" s="1"/>
  <c r="P27" i="1"/>
  <c r="P28" i="1"/>
  <c r="P35" i="1"/>
  <c r="P37" i="1"/>
  <c r="P63" i="1"/>
  <c r="P54" i="1"/>
  <c r="P56" i="1"/>
  <c r="P58" i="1"/>
  <c r="P49" i="1"/>
  <c r="S31" i="1" l="1"/>
  <c r="T31" i="1" s="1"/>
  <c r="S19" i="1"/>
  <c r="T19" i="1" s="1"/>
  <c r="S33" i="1"/>
  <c r="T33" i="1" s="1"/>
  <c r="S29" i="1"/>
  <c r="T29" i="1" s="1"/>
</calcChain>
</file>

<file path=xl/comments1.xml><?xml version="1.0" encoding="utf-8"?>
<comments xmlns="http://schemas.openxmlformats.org/spreadsheetml/2006/main">
  <authors>
    <author/>
  </authors>
  <commentList>
    <comment ref="M11" authorId="0">
      <text>
        <r>
          <rPr>
            <sz val="11"/>
            <color rgb="FF000000"/>
            <rFont val="Calibri"/>
            <family val="2"/>
          </rPr>
          <t>Muy Alto (MA) (10): Se ha(n) detectado peligro(s) que determina(n) como posible la generación de incidentes, o la eficacia del conjunto de medidas preventivas existentes respecto al riesgo es nula o no existe, o ambos.
Alto (A) (6): Se ha(n) detectado algún(os) peligro(s) que pueden dar lugar a incidentes significativa(s), o la eficacia del conjunto de medidas preventivas existentes es baja, o ambos.
Medio (M) (2): Se han detectado peligros que pueden dar lugar a incidentes poco significativos o de menor importancia, o la eficacia del conjunto de medidas preventivas existentes es moderada, o ambos.
Bajo (B) (1): No se ha detectado peligro o la eficacia del conjunto de medidas preventivas existentes es alta, o ambos. El riesgo está controlado. Estos peligros se clasifican directamente en el nivel de riesgo y de intervención cuatro (IV)</t>
        </r>
      </text>
    </comment>
    <comment ref="N11" authorId="0">
      <text>
        <r>
          <rPr>
            <sz val="11"/>
            <color rgb="FF000000"/>
            <rFont val="Calibri"/>
            <family val="2"/>
          </rPr>
          <t>Continua (4): La situación de exposición se presenta sin interrupción o varias veces con tiempo prolongado durante la jornada laboral.
Frecuente (3): La situación de exposición se presenta varias veces durante la jornada laboral por tiempos cortos.
Ocasional (2): La situación de exposición se presenta alguna vez durante la jornada laboral y por un periodo de tiempo corto.
Esporádica (1): La situación de exposición se presenta de manera eventual.</t>
        </r>
      </text>
    </comment>
    <comment ref="P11" authorId="0">
      <text>
        <r>
          <rPr>
            <sz val="11"/>
            <color rgb="FF000000"/>
            <rFont val="Calibri"/>
            <family val="2"/>
          </rPr>
          <t>Muy Alto (MA)(24-40): Situación deficiente con exposición continua, o muy deficiente con exposición frecuente. Normalmente la materialización del riesgo ocurre con frecuencia.
Alto (A)(10-20): Situación deficiente con exposición frecuente u ocasional, o bien situación muy deficiente con exposición ocasional o esporádica. La materialización del riesgo es posible que suceda varias veces en la vida laboral.
Medio (M)(6-8): Situación deficiente con exposición esporádica, o bien situación mejorable
con exposición continuada o frecuente. Es posible que suceda el daño alguna vez.
Bajo(B)(2-4): Situación mejorable con exposición ocasional o esporádica, o situación sin anomalía destacable con cualquier nivel de exposición. No es esperable que se materialice el riesgo, aunque puede ser concebible.</t>
        </r>
      </text>
    </comment>
    <comment ref="Q11" authorId="0">
      <text>
        <r>
          <rPr>
            <sz val="11"/>
            <color rgb="FF000000"/>
            <rFont val="Calibri"/>
            <family val="2"/>
          </rPr>
          <t>Mortal o Catastrófico (M)(100): Muerte (s)
Muy grave (MG) (60): Lesiones o enfermedades graves irreparables (Incapacidad permanente parcial o invalidez).
Grave (G) (25): Lesiones o enfermedades con incapacidad laboral temporal (ILT).
Leve (L) (10): Lesiones o enfermedades que no requieren incapacidad.</t>
        </r>
      </text>
    </comment>
    <comment ref="S11" authorId="0">
      <text>
        <r>
          <rPr>
            <sz val="11"/>
            <color rgb="FF000000"/>
            <rFont val="Calibri"/>
            <family val="2"/>
          </rPr>
          <t>I (4000 - 600): Situación crítica. Suspender actividades hasta que el riesgo esté bajo control. Intervención urgente.
II (500 - 150): Corregir y adoptar medidas de control de inmediato.
III (120 - 40): Mejorar si es posible. Sería conveniente justificar la intervención y su
rentabilidad.
IV (20) : Mantener las medidas de control existentes, pero se deberían considerar
soluciones o mejoras y se deben hacer comprobaciones periódicas para
asegurar que el riesgo aún es aceptable.</t>
        </r>
      </text>
    </comment>
    <comment ref="T11" authorId="0">
      <text>
        <r>
          <rPr>
            <sz val="11"/>
            <color rgb="FF000000"/>
            <rFont val="Calibri"/>
            <family val="2"/>
          </rPr>
          <t>No Aceptable: Situación crítica, corrección urgente.
Aceptable  con control especifico: Corregir o adoptar medidas de control.
Mejorable: Mejorar el control existente.
Aceptable: No intervenir, salvo que un análisis más preciso lo justifique</t>
        </r>
      </text>
    </comment>
  </commentList>
</comments>
</file>

<file path=xl/sharedStrings.xml><?xml version="1.0" encoding="utf-8"?>
<sst xmlns="http://schemas.openxmlformats.org/spreadsheetml/2006/main" count="807" uniqueCount="237">
  <si>
    <t>ELABORADO POR:</t>
  </si>
  <si>
    <t>Richard Daniel Suarez Vera</t>
  </si>
  <si>
    <t>Ileana Karime Saab Meza</t>
  </si>
  <si>
    <t>PROCESO</t>
  </si>
  <si>
    <t>ZONA / LUGAR</t>
  </si>
  <si>
    <t>ACTIVIDADES</t>
  </si>
  <si>
    <t>TAREAS</t>
  </si>
  <si>
    <t>RUTINARIO (SI O NO)</t>
  </si>
  <si>
    <t>PELIGRO</t>
  </si>
  <si>
    <t>EFECTOS POSIBLES</t>
  </si>
  <si>
    <t>CONTROLES EXISTENTES</t>
  </si>
  <si>
    <t>EVALUACIÓN DEL RIESGO</t>
  </si>
  <si>
    <t>VALORACIÓN DEL RIESGO</t>
  </si>
  <si>
    <t>CRITERIOS PARA ESCOGER CONTROLES</t>
  </si>
  <si>
    <t>MEDIDAS DE INTERVENCIÓN</t>
  </si>
  <si>
    <t>DESCRIPCION</t>
  </si>
  <si>
    <t>CLASIFICACION</t>
  </si>
  <si>
    <t>FUENTE</t>
  </si>
  <si>
    <t>MEDIO</t>
  </si>
  <si>
    <t>INDIVIDUO</t>
  </si>
  <si>
    <t>NIVEL DE DEFICIENCIA</t>
  </si>
  <si>
    <t>NIVEL DE EXPOSICIÓN</t>
  </si>
  <si>
    <t>NIVEL DE PROBABILIDAD</t>
  </si>
  <si>
    <t>INTERPRETACIÓN DEL NIVEL DE PROBABILIDAD</t>
  </si>
  <si>
    <t>NIVEL DE CONSECUENCIA</t>
  </si>
  <si>
    <t>NIVEL DE RIESGO E INTERVENCIÓN</t>
  </si>
  <si>
    <t>INTERPRETACIÓN DEL NIVEL DE RIESGO</t>
  </si>
  <si>
    <t>ACEPTABILIDAD DEL RIESGO</t>
  </si>
  <si>
    <t>No. TRABAJADORES EXPUESTOS</t>
  </si>
  <si>
    <t>PEOR CONSECUENCIA</t>
  </si>
  <si>
    <t>EXISTENCIA REQUISITO LEGAL
ESPECIFICO ASOCIADO (SI O NO)</t>
  </si>
  <si>
    <t>ELIMINACIÓN</t>
  </si>
  <si>
    <t>SUSTITUCIÓN</t>
  </si>
  <si>
    <t>CONTROLES DE INGENIERIA</t>
  </si>
  <si>
    <t>CONTROLES ADMINISTRATIVOS, SEÑALIZACIÓN Y ADVERTENCIA</t>
  </si>
  <si>
    <t>EQUIPOS/ELEMENTOS PROTECCIÓN PERSONAL</t>
  </si>
  <si>
    <t>PODA TÉCNICA DE ÁRBOLES</t>
  </si>
  <si>
    <t>ESPACIO PÚBLICO DE BUCARAMANGA</t>
  </si>
  <si>
    <t>SUPERVISIÓN DE PODA DE ÁRBOLES</t>
  </si>
  <si>
    <t>Exposición altos niveles de Ruido generado por la motosierra</t>
  </si>
  <si>
    <t>Dolores de cabeza, Fatiga Visual, Alteraciones de la Piel.</t>
  </si>
  <si>
    <t>Condiciones de Seguridad</t>
  </si>
  <si>
    <t>Accidente de transito - ocurrido en el sitio poda</t>
  </si>
  <si>
    <t>Precipitaciones</t>
  </si>
  <si>
    <t>Deslizamientos de terrenos, inundaciones, deslizamientos, tormentas eléctricas.</t>
  </si>
  <si>
    <t>PODA DE ÁRBOLES</t>
  </si>
  <si>
    <t>Fiebre, dolor de cabeza, molestias respiratorias, alergias, intoxicación, enfermedades virales.</t>
  </si>
  <si>
    <t xml:space="preserve">Manejo inadecuado de motosierra </t>
  </si>
  <si>
    <t>Manejo Inadecuado de herramientas manuales</t>
  </si>
  <si>
    <t>Equipos y herramientas en mal estado</t>
  </si>
  <si>
    <t>Carga laboral y complejidad de las tareas</t>
  </si>
  <si>
    <t>Psicosocial</t>
  </si>
  <si>
    <t>Superficies irregulares deslizante y/o con diferencia de nivel.</t>
  </si>
  <si>
    <t>Esfuerzos durante el corte de ramas y troncos</t>
  </si>
  <si>
    <t>REPICADO DE RAMAS Y TRONCOS</t>
  </si>
  <si>
    <t xml:space="preserve">Tendinitis de Quervain; Tendinitis de Muñeca; </t>
  </si>
  <si>
    <t>Agacharse para repicar ramas y troncos</t>
  </si>
  <si>
    <t>Movimiento repetitivo miembros superiores en la utilización de herramientas manuales tales como machetes y cortadoras.</t>
  </si>
  <si>
    <t>Corte y lesiones por ramas o troncos</t>
  </si>
  <si>
    <t>Esfuerzos al levantar y mover ramas y troncos cortados.</t>
  </si>
  <si>
    <t>Herramientas en mal estado</t>
  </si>
  <si>
    <t>Nivel Deficiencia</t>
  </si>
  <si>
    <t>Nivel de Exposición</t>
  </si>
  <si>
    <t>Nivel de Consecuencia</t>
  </si>
  <si>
    <t>Cortes, contusiones, Desmembramiento</t>
  </si>
  <si>
    <t>Sindrome del dedo blanco, Daño nervioso sensorial, Artrosis de codo, daños articulares.</t>
  </si>
  <si>
    <t>Fibrosis Pulmonar</t>
  </si>
  <si>
    <t>Subir y bajar escaleras para la realización de sus funciones</t>
  </si>
  <si>
    <t>Cortes, Contusiones, desmembramientos.</t>
  </si>
  <si>
    <t>Afectaciones al sistema de respuesta fisiológico, cognitivo, motor, neurosis de angustia, ansiedad, estrés laboral, migraña, depresión, psicosis, cefaleas</t>
  </si>
  <si>
    <t>Golpes, cortes,  aplastamiento</t>
  </si>
  <si>
    <t>Fractura de huesos, lesiones en la cabeza, contusiones, heridas, lesiones neurológicas, traumatismo en médula espinal, muerte, roturas musculares, esguinces, fisuras</t>
  </si>
  <si>
    <t>Quemaduras internas y externas, bloqueo renal, embolias</t>
  </si>
  <si>
    <t>Lumbalgias, Espondilosis, discopatía, fatiga física, trastornos musculoesqueléticos</t>
  </si>
  <si>
    <t>Transtorno Musculoesqueletico Lumbar,  hernia discal, artrosis de la rodilla.</t>
  </si>
  <si>
    <t>Ninguno</t>
  </si>
  <si>
    <t>cinta de seguridad y conos</t>
  </si>
  <si>
    <t>manual de funcionamiento</t>
  </si>
  <si>
    <t>Pausas Activas</t>
  </si>
  <si>
    <t>Gafas</t>
  </si>
  <si>
    <t>Muerte</t>
  </si>
  <si>
    <t>Fracturas, Muerte</t>
  </si>
  <si>
    <t>Lesión Osteomuscular Permanente</t>
  </si>
  <si>
    <t>Ceguera</t>
  </si>
  <si>
    <t>SI</t>
  </si>
  <si>
    <t>Transtorno Osteomuscular Permanente</t>
  </si>
  <si>
    <t>Enfermedad laboral asociada a estrés laboral</t>
  </si>
  <si>
    <t>NO</t>
  </si>
  <si>
    <t>N/A</t>
  </si>
  <si>
    <t>1.Realizar Programa de Mantenimiento preventivo de vehículos.
2. Realizar programa de seguridad vial si aplica a la empresa contratista de transporte.
3. Realizar programa de capacitación y entrenamiento enfocado al manejo defensivo y seguridad vial.
4. Verificación de Extintor con carga vigente, botiquín y demás elementos del kit de carretera.</t>
  </si>
  <si>
    <t>1. Hacer pausas activas de 10 min cuando se esté expuesto a muchas horas a vibraciones
2.  Rotación de puestos para reducir la exposición a vibraciones
3. Capacitación acerca del peligro potencial de las vibraciones
4. Selección y mantenimiento apropiados de los equipos</t>
  </si>
  <si>
    <t>1. Contar con los números de emergencia
2. Capacitación sobre el riesgo público y reacción ante una situación de delincuencia</t>
  </si>
  <si>
    <t>1, Utilizar casco con barbuquejo de 4 puntos.</t>
  </si>
  <si>
    <t>1. Capacitación sobre el manejo de los equipos y herramientas.
2. Elaborar manual de procedimiento de uso seguro de equipos y herramientas.</t>
  </si>
  <si>
    <t>1. Capacitación sobre el manejo de los equipos y herramientas.
2. Elaborar manual de procedimiento de uso seguro de equipos y herramientas.
3. Realizar formato de inspección de equipos y herramientas.</t>
  </si>
  <si>
    <t>1. Señalización y advertencia de áreas irregulares.
2. Charlas de prevención y autocuidado.</t>
  </si>
  <si>
    <t>1. Uso de botas de seguridad con suela antideslizante.</t>
  </si>
  <si>
    <t>1. Realizar capacitaciones y charlas de protección y autocuidado.
2. Demarcaciones del área de trabajo mediante cintas de seguridad y conos.</t>
  </si>
  <si>
    <t>1. Levantar cargas máximo de 25 kg.
2. Adoptar una postura adecuada para levantar usando la flexión de las piernas.
3. Hacer capacitación de manipulación de cargas.</t>
  </si>
  <si>
    <t>1. Uso de Gafas de seguridad.
2. Uso de careta facial</t>
  </si>
  <si>
    <t>1. Charlas de capacitación de autocuidado.
2. Realizar Procedimientos de trabajo seguro.</t>
  </si>
  <si>
    <t>1. Crear programas de concientización sobre el buen uso de los EPP.
2. Realizar charla de autocuidado y buen uso de los EPP.
3. Señalizar objetos corto punzantes para la prevención del Riesgo.</t>
  </si>
  <si>
    <t>Utilización de la canasta del camión canasta</t>
  </si>
  <si>
    <t>Politraumatismo, cortes, Fracturas, Laceraciones.</t>
  </si>
  <si>
    <t>Mantenimientos</t>
  </si>
  <si>
    <t>EPP alturas</t>
  </si>
  <si>
    <t>1. Casco con barbuquejo de 4 puntos.
2. Careta protección facial.
3. Gafas de seguridad.
4. Botas de seguridad</t>
  </si>
  <si>
    <t>Tapabocas</t>
  </si>
  <si>
    <t>Formatos de verificación</t>
  </si>
  <si>
    <t>Botas</t>
  </si>
  <si>
    <t>Pausa Laboral</t>
  </si>
  <si>
    <r>
      <rPr>
        <b/>
        <sz val="11"/>
        <color rgb="FF000000"/>
        <rFont val="Calibri"/>
        <family val="2"/>
      </rPr>
      <t>Dirección:</t>
    </r>
    <r>
      <rPr>
        <sz val="11"/>
        <color rgb="FF000000"/>
        <rFont val="Calibri"/>
        <family val="2"/>
      </rPr>
      <t xml:space="preserve"> Av. Quebrada Seca, Bucaramanga, Santander 
Telefono: (7) 7000480
    Trabajadores Directos: 20 personas; 1 contratista (Conductor).
Nivel de Riesgo: Ingeniero Forestal y Repicadores = III
Podadores = IV</t>
    </r>
  </si>
  <si>
    <t>CORTAR, LEVANTAR Y UBICAR RAMAS Y TRONCOS PARA SU DISPOSICIÓN FINAL.</t>
  </si>
  <si>
    <t>TODAS LAS ACTIVIDADES</t>
  </si>
  <si>
    <t>1. Contar con implementos y/o equipos que permitan la atención de emergencias.
2. Contar con sistemas de comunicación eficaces y eficientes con organismos de monitoreo y control ambiental.
3. Capacitación en brigadas de emergencia y socialización del plan de emergencias</t>
  </si>
  <si>
    <t>1. Botas de seguridad con suela antideslizante.</t>
  </si>
  <si>
    <r>
      <rPr>
        <b/>
        <sz val="11"/>
        <color rgb="FF000000"/>
        <rFont val="Calibri"/>
        <family val="2"/>
      </rPr>
      <t>Fecha de elaboración: Abril</t>
    </r>
    <r>
      <rPr>
        <sz val="11"/>
        <color rgb="FF000000"/>
        <rFont val="Calibri"/>
        <family val="2"/>
      </rPr>
      <t xml:space="preserve"> 2021            
</t>
    </r>
  </si>
  <si>
    <t>TODAS LAS TAREAS</t>
  </si>
  <si>
    <t>Trauma Acústico</t>
  </si>
  <si>
    <t>Alteraciones del sueño, Estrés, Pérdida auditiva.</t>
  </si>
  <si>
    <t>Físico</t>
  </si>
  <si>
    <t>Tapa oídos</t>
  </si>
  <si>
    <t>Cáncer de Piel</t>
  </si>
  <si>
    <t>Biomecánico</t>
  </si>
  <si>
    <t>Sindrome del Túnel Carpiano; Tendinitis de Quervain</t>
  </si>
  <si>
    <t>Biológico</t>
  </si>
  <si>
    <t>Hinchazón, coloración, irritación, infección,  piquiña, fiebre, dolor de cabeza, fiebre, dengue, malaria, fiebre amarilla, zika, chikungunya, mayaro, amputación de extremidades.</t>
  </si>
  <si>
    <t>Síndrome del dedo blanco, Daño nervioso sensorial, Artrosis de codo, daños articulares.</t>
  </si>
  <si>
    <t>Conjuntivitis, pérdida parcial de la vista, Ceguera.</t>
  </si>
  <si>
    <t>Casco con Barbuquejo de 4 puntos.
Guantes dieléctricos.
Botas Dieléctricas antideslizante.</t>
  </si>
  <si>
    <t>Movimiento repetitivo miembros superiores en la utilización de la Motosierra</t>
  </si>
  <si>
    <t>Lesiones osteo musculares, lumbalgias, Trastornos musculoesqueléticos, cervicalgias, ciática, hernia discal, varices</t>
  </si>
  <si>
    <t>1. Revisar que el sitio de trabajo esté protegido contra caídas de objetos.
2. Asegurar los materiales que estén en alturas y pueden caerse.
3. Usar el cinturón para portar las herramientas
4. Realizar capacitación sobre peligros y autocuidado.</t>
  </si>
  <si>
    <t>Laceraciones, contusiones, desmembramiento</t>
  </si>
  <si>
    <t>Cortes, contusiones, daños óseo musculares, desmembramiento</t>
  </si>
  <si>
    <t>Cinturón de seguridad</t>
  </si>
  <si>
    <t>Accidente de tránsito
Fracturas, lesiones, huesos rotos, hemorragias.</t>
  </si>
  <si>
    <t>Heridas por armas de fuego, heridas con armas blancas, contusiones, golpes</t>
  </si>
  <si>
    <t>líneas de emergencia</t>
  </si>
  <si>
    <t>Químico</t>
  </si>
  <si>
    <t>Fenómenos Naturales</t>
  </si>
  <si>
    <t>PODA DE ÁRBOLES, TRONCOS Y MALEZA MEDIANTE EQUIPOS Y HERRAMIENTAS, REALIZADOS A NIVEL DE PISO Y EN ALTURAS.</t>
  </si>
  <si>
    <t>Exposición a Radiación No ionizante proveniente de rayos ultravioleta (Luz Solar).</t>
  </si>
  <si>
    <t>Uniforme con camisa manga larga</t>
  </si>
  <si>
    <t>1. Establecer rotación del personal que realiza actividades a altas  temperaturas.                
2.Asegurar hidratación permanente del personal por medio  dispensadores de agua.
3. Capacitación sobre la radiación no ionizante, sus efectos, causas y medidas de protección.
4. Uso de visera solar para casco, uso de protector  o filtro solar de FPS alta intensidad.
5.  Dotación adecuada de pantalones  para el desarrollo de la actividad y camisa manga larga.</t>
  </si>
  <si>
    <t>Fatiga y tensión Muscular; Inflamación en las venas; Problemas en las articulaciones, de la columna, caderas, rodillas y pies; daños en los tendones y ligamentos.</t>
  </si>
  <si>
    <t>Caídas abruptas de ramas o troncos</t>
  </si>
  <si>
    <t>Condiciones de Seguridad: Trabajo en Altura</t>
  </si>
  <si>
    <t>Casco con barbuquejo de 2 puntos</t>
  </si>
  <si>
    <t>Movimiento repetitivo miembros superiores en el diligenciamiento de formatos.</t>
  </si>
  <si>
    <t>Guante de  Nitrilo</t>
  </si>
  <si>
    <t>Contactos con Fluidos o Excrementos de animales</t>
  </si>
  <si>
    <t>Contaminación por bacterías</t>
  </si>
  <si>
    <t>Picadura por serpientes</t>
  </si>
  <si>
    <t>Fiebre, dolor de cabeza, sarna, malaria, diarrea, vómito, Leishmaniasis. Enfermedad de Chagas</t>
  </si>
  <si>
    <t xml:space="preserve">tétanos, la fiebre tifoidea, la difteria, la sífilis, el cólera, intoxicaciones alimentarias, la lepra y la tuberculosis, daños oftalmológicos. </t>
  </si>
  <si>
    <t>1. Entrenamiento sobre prevención del riesgo Biológico por excrementos de animales
2. Charlas sobre autocuidado y prevención de riesgos causados por excrementos de animales.
3. Implementación de normas de Bioseguridad</t>
  </si>
  <si>
    <t>Alteraciones degenerativas de los huesos
de las manos, de las muñecas, del codo
y de los hombros</t>
  </si>
  <si>
    <t>1. Uso de tapabocas N95 con filtro</t>
  </si>
  <si>
    <t>EMPRESA MUNICIPAL DE ASEO DE BUCARAMANGA S.A. E.S.P. – EMAB
REPRESENTANTE LEGAL. PEDRO JOSE SALAZAR
NIT.  804.006.674 - 8</t>
  </si>
  <si>
    <t>1. Casco con barbuquejo de 4 puntos.
2. Arnés con mínimo 4 puntos de anclaje tipo H.
3. Línea de posicionamiento, en uno de sus extremos con un mosquetón, y el otro con freno manual de seguridad.
4. Conector doble con absorbedor de choque.
5. Guantes de cuero con protección anticorte. Con muñeca alargada para trabajos de poda.</t>
  </si>
  <si>
    <t>1. Uso de Guantes de cuero con protección anticorte. Con muñeca alargada para trabajos de poda.
2. Uso de botas de seguridad.
3. Gafas de seguridad.</t>
  </si>
  <si>
    <t>1. Uso de Guantes de cuero con protección anticorte. Con muñeca alargada para trabajos de poda.
2. Uso de botas de seguridad.</t>
  </si>
  <si>
    <t>1. Utilizar Gafas de Protección.
2. Utilizar careta de protección facial.
3. Uso de Guantes de cuero con protección anticorte. Con muñeca alargada para trabajos de poda.</t>
  </si>
  <si>
    <t>1. Establecer rotación del personal que realiza actividades a altas  temperaturas.                
2.Asegurar hidratación permanente del personal por medio  dispensadores de agua.
3. Capacitación sobre la radiación no ionizante, sus efectos, causas y medidas de protección.
4. Uso de visera solar para casco y protector  o filtro solar de FPS alta intensidad.
5.  Dotación adecuada de pantalones  para el desarrollo de la actividad y camisa manga larga.</t>
  </si>
  <si>
    <t>SUPERVISIÓN DE LA PODA DE ÁRBOLES MEDIANTE OBSERVACIÓN Y DILIGENCIAMIENTO DE FORMATOS DE SEGUIMIENTO.</t>
  </si>
  <si>
    <t>1. Utilizar casco con barbuquejo de 4 puntos.</t>
  </si>
  <si>
    <t>1. Uso de Guantes de cuero con protección anticorte. Con muñeca alargada para trabajos de poda</t>
  </si>
  <si>
    <t>1. Uso de Guantes de cuero con protección anticorte. Con muñeca alargada para trabajos de poda.</t>
  </si>
  <si>
    <t>1. Suministro protección auditiva tipo copa.</t>
  </si>
  <si>
    <t>Contaminación por parásitos</t>
  </si>
  <si>
    <t>1. Uso de Guantes de cuero con protección anticorte. Con muñeca alargada para trabajos de poda.
2. Gafas adaptables al rostro</t>
  </si>
  <si>
    <t xml:space="preserve">Tétanos, fiebre tifoidea, la difteria, la sífilis, el cólera, intoxicaciones alimentarias, la lepra y la tuberculosis, daños oftalmológicos. </t>
  </si>
  <si>
    <t>1.Desarrollar e implementar un Programa de Vigilancia Epidemiológica en relación a la exposición del ruido.                                                                 
2. Implementar matriz de exámenes médicos ocupacionales  establecidos para la actividad.                                                                                                 
3. Documentar procedimientos para realizar reporte de actos y condiciones inseguras.</t>
  </si>
  <si>
    <t>Sinusitis, rinitis, obstrucción nasal, hipersecreción nasal, sangrado de la nariz e incluso asma</t>
  </si>
  <si>
    <t>1. Implementar un Programa de Vigilancia Epidemiológica en Riesgo Químico (material particulado
polvillo de madera). 
2.  Realizar capacitación al personal sobre manejo y almacenamiento de EPP y sensibilización del
uso consciente de este. 
3. Suministrar al personal protección respiratoria y visual acorde a material
que manipulen.
4. Realizar exámenes periódicos a personal expuesto.</t>
  </si>
  <si>
    <t>Fracturas, Contusiones, Heridas, Hematoma subdural, Contusiones cerebrales, traumatismo de la médula espinal</t>
  </si>
  <si>
    <t>Manual de funcionamiento</t>
  </si>
  <si>
    <t>Caída del trabajador, fractura de huesos, lesiones en la cabeza, contusiones, heridas, lesiones neurológicas, traumatismo en médula espinal, muerte, roturas musculares, esguinces, fisuras</t>
  </si>
  <si>
    <t>Lesión músculo tendinosa</t>
  </si>
  <si>
    <t>Mordedura de Arañas</t>
  </si>
  <si>
    <t>Eritema, sudoración profusa,  mialgias, artralgias, sialorrea, diaforesis, mareos, astenia, adinamia, híperreflexia,  insuficiencia respiratoria, parestesias abdominales, midriasis o miosis,broncoconstricción severa.</t>
  </si>
  <si>
    <t>Picadura de insectos - Avispas</t>
  </si>
  <si>
    <t>Dolor, Inflamación en forma de ampolla blanca, firme y elevada, Enrojecimiento y rasquiña de la piel en el área de la picadura,Rasquiña generalizada, Inflamación de labios y lengua, Dolor de cabeza, Sudoración abundante.</t>
  </si>
  <si>
    <t>Nauseas, Vomito, Hipotensión, Fiebre, Convulsiones, Hematuria, Cianosis,
Disnea, Edema, Equimosis, Formación de Ampollas, Parálisis, Isquemia,
Necrosis, Gangrena</t>
  </si>
  <si>
    <t>1. Entrenamiento sobre prevención del riesgo Biológico por bacterias
2. Charlas sobre autocuidado y prevención de riesgos Biológico.
3. Implementación de normas de Bioseguridad
4. Sensibilización de lavado de manos después del trabajo.</t>
  </si>
  <si>
    <t>1. Entrenamiento sobre prevención del riesgo Biológico por parasitos
2. Charlas sobre autocuidado y prevención de riesgos Biológico causadas por parasitos.
3. Implementación de normas de Bioseguridad
4. Sensibilización de lavado de manos después del trabajo.</t>
  </si>
  <si>
    <t>1. Entrenamiento sobre prevención del riesgo Biológico por mordedura de arañas
2. Charlas sobre autocuidado y prevención de riesgos Biológicos causadas por mordeduras de animales
3. Implementación de normas de Bioseguridad
4. Esquema de vacunación según el programa de vigilancia epidemiológica
5. Programa de Vigilancia Epidemiológica para Riesgo Biológico</t>
  </si>
  <si>
    <t>1. Entrenamiento sobre prevención del riesgo Biológico por Picadura de insectos
2. Charlas sobre autocuidado y prevención de riesgos Biológicos por picadura de insectos
3. Implementación de normas de Bioseguridad.
4. Usar repelente contra insectos
5. Esquema de vacunación según el programa de vigilancia epidemiológica
6. Programa de Vigilancia Epidemiológica para Riesgo Biológico</t>
  </si>
  <si>
    <t>1. Entrenamiento sobre prevención del riesgo Biológico por Picadura de Serpientes
2. Charlas sobre autocuidado y prevención de riesgos Biológicos picadura de serpientes
3. Implementación de normas de Bioseguridad
4. Esquema de vacunación según el programa de vigilancia epidemiológica
5. Programa de Vigilancia Epidemiológica para Riesgo Biológico</t>
  </si>
  <si>
    <t>1. Entrenamiento sobre prevención del riesgo Biológico por mordedura de animales
2. Charlas sobre autocuidado y prevención de riesgos Biológicos causadas por mordeduras de animales
3. Implementación de normas de Bioseguridad
4. Esquema de vacunación según el programa de vigilancia epidemiológica
5. Programa de Vigilancia Epidemiológica para Riesgo Biológico</t>
  </si>
  <si>
    <t>1. Entrenamiento sobre prevención del riesgo Biológico por Picadura de insectos
2. Charlas sobre autocuidado y prevención de riesgos Biológicos por picadura de insectos
3. Implementación de normas de Bioseguridad
4. Usar repelente contra insectos
5. Esquema de vacunación según el programa de vigilancia epidemiológica
6. Programa de Vigilancia Epidemiológica para Riesgo Biológico</t>
  </si>
  <si>
    <t>Vibración mano brazo al usar la Motosierra</t>
  </si>
  <si>
    <t>Proyección de astillas de madera al efectuar el corte.</t>
  </si>
  <si>
    <t>Inhalación de partículas de polvo orgánico de madera</t>
  </si>
  <si>
    <t>1.Documentar e implementar Sistema de Vigilancia Epidemiológica Osteomuscular.
 2.Implementar matriz de exámenes médicos ocupacionales acorde a los profesiogramas establecidos para la actividad.
 3.Desarrollar e implementar programa de formación y entrenamiento   que incluya el tema de " higiene postural ".
4. Dotar una escalera plegable.</t>
  </si>
  <si>
    <t>1. Uso de Casco con barbuquejo de 4 puntos.
2. Uso de careta Facial.
3. Uso de Gafas de seguridad.
4. Uso de Guantes de cuero con protección anticorte. Con muñeca alargada para trabajos de poda.
5. En caso de ser necesario guantes dieléctricos.
6. Uso de Tapa oídos tipo copa.
7. Calzado de seguridad que sujete el pie incluido el tobillo y antideslizante.
8. Pernera anticorte.</t>
  </si>
  <si>
    <t>1. Capacitación sobre el manejo de los equipos y herramientas.
2. Elaborar manual de procedimiento de uso seguro de la motosierra.</t>
  </si>
  <si>
    <t>1. Capacitación sobre el manejo de los equipos y herramientas.
2. Elaborar manual de procedimiento de uso seguro de equipos y herramientas de poda.
3. Realizar formato de inspección de equipos y herramientas .</t>
  </si>
  <si>
    <t xml:space="preserve">1. Crear y facilitar sistemas de participación y comunicación para los trabajadores.
2. fomentar la Cultura Preventiva de riesgos sicosociales
3. Favorecer la autonomía en el trabajo
4. Realizar pausas activas
5. Aplicar batería de riesgo psicosocial
6. Realizar actividades de esparcimiento e interacción social </t>
  </si>
  <si>
    <t>Desarrollo de la actividad de poda de árboles a
más de 1,50 m. de altura</t>
  </si>
  <si>
    <t>Equipos de protección Anti caídas</t>
  </si>
  <si>
    <t>1. Casco con barbuquejo de 4 puntos.
2. Arnés con mínimo 4 puntos de anclaje tipo H.
3. Línea de posicionamiento, en uno de sus extremos con un mosquetón, y el otro con freno manual de seguridad.
4. Conector doble con absorbedor de impacto.
5. Guantes de cuero con protección anticorte. Con muñeca alargada para trabajos de poda.
6. Botas con suela antideslizante</t>
  </si>
  <si>
    <t>1. Realizar charla de seguridad del buen uso de los EPP de alturas.
2. Realizar Procedimientos de trabajo seguro en alturas.
3. Realizar inspecciones a los equipos de trabajos en alturas. (Arnés, Eslingas, etc), mediante formatos de verificación.
4. Realizar simulacro de primeros auxilios en caso de accidentes en alturas.
5. Señalizar y demarcar el área de trabajo.</t>
  </si>
  <si>
    <t>Riesgo eléctrico por contacto de líneas energizadas</t>
  </si>
  <si>
    <t>1.Realizar inspección en la zona de trabajo para la prevenir el riesgo eléctrico en las áreas de campo.
2. Implementar procedimiento para la atención y rescate en alturas con recursos y personal entrenado.
3. Capacitación en Riesgo Eléctrico.
4. Sensibilización en reporte de Actos y Condiciones inseguras.</t>
  </si>
  <si>
    <t>1. Procedimiento de manipulación de cargas pesadas
2. Capacitacón sobre métodos estándar para el levantamiento de cargas pesadas
3. Realizar pausas activas 
4. Levantar cargas máximo de 25 kg.
5. Adoptar una postura adecuada para levantar usando la flexión de las piernas.</t>
  </si>
  <si>
    <t>1, Establecer pausas activas que permitan recuperar tensiones y descansar.
2. Realizar capacitación sobre esfuerzo</t>
  </si>
  <si>
    <t>1. Delimitación del área de trabajo.
2. Señalización del área de trabajo.
3. Manejo de desniveles del área de trabajo.
4.  Capacitación sobre riesgos en alturas.
5. Mantenimiento preventivo de la canastilla.
6. Seguimiento al nivel de aceite del sistema.
7. Seguimiento al nivel de lubricantes.
8.  Revisión y mantenimiento del sistema de Frenos.</t>
  </si>
  <si>
    <t>Alcanzar herramientas y equipos mediante el uso de la cuerda al podador.</t>
  </si>
  <si>
    <t>Postura mantenida de Pie mientras realiza el repicado de ramas</t>
  </si>
  <si>
    <t>Manipulación Manual de Cargas transportando las ramas repicadas</t>
  </si>
  <si>
    <t>Golpe en la cabeza y/o otra extremidad del cuerpo por caída de ramas o troncos</t>
  </si>
  <si>
    <t>De orden Público  - Robos en momento de realizar labores</t>
  </si>
  <si>
    <t xml:space="preserve"> Desplazamiento de los individuos en camioneta de la empresa</t>
  </si>
  <si>
    <t>Postura mantenida de Pie durante la supervisión del proceso de poda</t>
  </si>
  <si>
    <t>Postura mantenida de Pie mientras realiza la poda de árboles</t>
  </si>
  <si>
    <t>1.  Gafas de seguridad oscuras con protección UV.</t>
  </si>
  <si>
    <t>1. Realizar capacitación sobre riesgo de desorden Músculo Esqueletico.
2. Realizar pausas activas.
1. Organizar las tareas a realizar de modo que realice tareas variadas.
3. Formación de los riesgos postura forzada. Como referencia  10 minutos de pausa activa sin trabajar la parte afectada.</t>
  </si>
  <si>
    <t>1. Charlas de autocuidado de 5 min dirigida por el HSEQ.
2.Capacitación sobre procedimiento seguro de la actividad a ejecutar.
3. Realizar capacitación sobre primeros auxilios..
4. Inspeccionar la copa del árbol para verificar que no existan ramas sueltas.</t>
  </si>
  <si>
    <t>Caídas de ramas y troncos que se encuentren sueltas</t>
  </si>
  <si>
    <t>Condiciones de Seguridad - Locativo</t>
  </si>
  <si>
    <t>Pisos en mal estado o con desnivel</t>
  </si>
  <si>
    <t>Condiciones de Seguridad - locativo</t>
  </si>
  <si>
    <t>1. Realizar capacitaciones a través del HSEQ sobre manejo postural y prevención de riesgo
biomecánico.
2. Establecer tiempos de pausas activas.
3. Realizar análisis postural y Rotaciones o pausas de trabajo.
4. Implementar programa de vigilancia Epidemiologia en Ergonomía.
5. Transporte de material a través de plataformas rodantes.</t>
  </si>
  <si>
    <t>1, Charla de 5 min sobre riesgos locativos.
2, Charla sobre el procedimiento seguro de la actividad a ejecutar.
3. Realizar capacitación sobre primeros auxilios.
4. Realizar capacitación sobre el procedimiento a aplicar.</t>
  </si>
  <si>
    <t>1. Uso de Casco con barbuquejo de 4 puntos.
2. Uso de careta Facial.
3. Uso de Gafas de seguridad.
4. Uso de Guantes de cuero con protección anticorte. Con muñeca alargada para trabajos de poda.
5. En caso de ser necesario guantes dieléctricos.
6. Uso de Tapa oídos adecuado.
7, Calzado de seguridad que sujete el pie incluido el tobillo antideslizante.
8. Pernera anticorte</t>
  </si>
  <si>
    <t xml:space="preserve">1. Establecer pausas periódicas que permitan recuperar las tensiones y descansar
2. Capacitación para fomentar el autocuidado del riesgo de movimientos repetitivos
3. Realizar capacitación sobre higiene postural y pausas activas, enfocado en extremidades superiores (manos, codos, hombros).
4. Realización de exámenes médicos periódicos con énfasis osteomuscular y dar continuidad al seguimiento de las recomendaciones. </t>
  </si>
  <si>
    <t>1. Realizar Capacitaciones  sobre manejo postural y prevención de riesgo biomecánico.
2. Establecer tiempos de pausas activas.
3. Realizar análisis postural y Rotaciones.
4. Implementar programa de vigilancia Epidemiológica de Desórden Músculo Esqueléticos. (DME).</t>
  </si>
  <si>
    <t>1. Realizar Capacitaciones  sobre manejo postural y prevención de riesgo biomecánico.
2. Establecer tiempos de pausas activas.
3. Realizar análisis postural y Rotaciones.
4. Implementar programa de vigilancia Epidemiológica de desórden Músculo Esqueléticos. (DME).</t>
  </si>
  <si>
    <t>Condiciones de seguridad</t>
  </si>
  <si>
    <t>Condiciones de Seguridad: Mécanico</t>
  </si>
  <si>
    <t>Condiciones de Seguridad: Eléctrico</t>
  </si>
  <si>
    <t>Contagio por SARS-CoV-2 COVID-19</t>
  </si>
  <si>
    <t>posibilidad de contagio al virus SARS-CoV-2, Infección Respiratoria Aguda,
enfermedad pulmonar crónica, neumonía o muerte</t>
  </si>
  <si>
    <t>Toma de temperatura</t>
  </si>
  <si>
    <t>1. Aplicar las protocolos de bioseguridad definidas para el COVID-19
2. Toma de temperatura cada dos horas para mitigar la propagación.
3. Lavado de manos constante y uso de desifectantes.
4. Políticas claras sobre el
reconocimiento temprano de las infecciones respiratorias.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</si>
</sst>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ont>
    <font>
      <b/>
      <sz val="12"/>
      <color rgb="FF000000"/>
      <name val="Calibri"/>
      <family val="2"/>
    </font>
    <font>
      <sz val="11"/>
      <name val="Calibri"/>
      <family val="2"/>
    </font>
    <font>
      <b/>
      <sz val="11"/>
      <color rgb="FF000000"/>
      <name val="Calibri"/>
      <family val="2"/>
    </font>
    <font>
      <b/>
      <sz val="11"/>
      <name val="Calibri"/>
      <family val="2"/>
    </font>
    <font>
      <sz val="12"/>
      <color rgb="FF000000"/>
      <name val="Calibri"/>
      <family val="2"/>
    </font>
    <font>
      <sz val="11"/>
      <color rgb="FF000000"/>
      <name val="Calibri"/>
      <family val="2"/>
    </font>
    <font>
      <b/>
      <sz val="11"/>
      <color rgb="FF000000"/>
      <name val="Calibri"/>
      <family val="2"/>
    </font>
    <font>
      <sz val="12"/>
      <name val="Arial Narrow"/>
      <family val="2"/>
    </font>
  </fonts>
  <fills count="13">
    <fill>
      <patternFill patternType="none"/>
    </fill>
    <fill>
      <patternFill patternType="gray125"/>
    </fill>
    <fill>
      <patternFill patternType="solid">
        <fgColor rgb="FFDADADA"/>
        <bgColor rgb="FFDADADA"/>
      </patternFill>
    </fill>
    <fill>
      <patternFill patternType="solid">
        <fgColor rgb="FFFFD965"/>
        <bgColor rgb="FFFFD965"/>
      </patternFill>
    </fill>
    <fill>
      <patternFill patternType="solid">
        <fgColor rgb="FFFFE598"/>
        <bgColor rgb="FFFFE598"/>
      </patternFill>
    </fill>
    <fill>
      <patternFill patternType="solid">
        <fgColor rgb="FF00B0F0"/>
        <bgColor rgb="FF00B0F0"/>
      </patternFill>
    </fill>
    <fill>
      <patternFill patternType="solid">
        <fgColor rgb="FFC5E0B3"/>
        <bgColor rgb="FFC5E0B3"/>
      </patternFill>
    </fill>
    <fill>
      <patternFill patternType="solid">
        <fgColor rgb="FFF4B083"/>
        <bgColor rgb="FFF4B083"/>
      </patternFill>
    </fill>
    <fill>
      <patternFill patternType="solid">
        <fgColor rgb="FFF7CAAC"/>
        <bgColor rgb="FFF7CAAC"/>
      </patternFill>
    </fill>
    <fill>
      <patternFill patternType="solid">
        <fgColor rgb="FFFFFFFF"/>
        <bgColor rgb="FFFFFFFF"/>
      </patternFill>
    </fill>
    <fill>
      <patternFill patternType="solid">
        <fgColor rgb="FFFEF2CB"/>
        <bgColor rgb="FFFEF2CB"/>
      </patternFill>
    </fill>
    <fill>
      <patternFill patternType="solid">
        <fgColor theme="4" tint="0.59999389629810485"/>
        <bgColor rgb="FFF4B083"/>
      </patternFill>
    </fill>
    <fill>
      <patternFill patternType="solid">
        <fgColor theme="5" tint="0.39997558519241921"/>
        <bgColor rgb="FFF4B083"/>
      </patternFill>
    </fill>
  </fills>
  <borders count="48">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bottom style="thin">
        <color indexed="64"/>
      </bottom>
      <diagonal/>
    </border>
    <border>
      <left/>
      <right style="thin">
        <color indexed="64"/>
      </right>
      <top style="thin">
        <color indexed="64"/>
      </top>
      <bottom style="thin">
        <color indexed="64"/>
      </bottom>
      <diagonal/>
    </border>
    <border>
      <left/>
      <right style="thin">
        <color rgb="FF000000"/>
      </right>
      <top style="medium">
        <color rgb="FF000000"/>
      </top>
      <bottom/>
      <diagonal/>
    </border>
    <border>
      <left style="thin">
        <color rgb="FF000000"/>
      </left>
      <right/>
      <top/>
      <bottom/>
      <diagonal/>
    </border>
    <border>
      <left style="thin">
        <color indexed="64"/>
      </left>
      <right/>
      <top style="thin">
        <color indexed="64"/>
      </top>
      <bottom style="thin">
        <color indexed="64"/>
      </bottom>
      <diagonal/>
    </border>
  </borders>
  <cellStyleXfs count="1">
    <xf numFmtId="0" fontId="0" fillId="0" borderId="0"/>
  </cellStyleXfs>
  <cellXfs count="119">
    <xf numFmtId="0" fontId="0" fillId="0" borderId="0" xfId="0" applyFont="1" applyAlignment="1"/>
    <xf numFmtId="0" fontId="0" fillId="0" borderId="0" xfId="0" applyFont="1" applyAlignment="1">
      <alignment horizontal="center" vertical="center" wrapText="1"/>
    </xf>
    <xf numFmtId="0" fontId="3" fillId="3" borderId="9"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2" borderId="11" xfId="0" applyFont="1" applyFill="1" applyBorder="1" applyAlignment="1">
      <alignment horizontal="center" vertical="center" textRotation="90" wrapText="1"/>
    </xf>
    <xf numFmtId="0" fontId="3" fillId="2" borderId="12" xfId="0" applyFont="1" applyFill="1" applyBorder="1" applyAlignment="1">
      <alignment horizontal="center" vertical="center" textRotation="90" wrapText="1"/>
    </xf>
    <xf numFmtId="0" fontId="3" fillId="3" borderId="11" xfId="0" applyFont="1" applyFill="1" applyBorder="1" applyAlignment="1">
      <alignment horizontal="center" vertical="center" wrapText="1"/>
    </xf>
    <xf numFmtId="0" fontId="3" fillId="5" borderId="13" xfId="0" applyFont="1" applyFill="1" applyBorder="1" applyAlignment="1">
      <alignment horizontal="center" vertical="center" textRotation="90" wrapText="1"/>
    </xf>
    <xf numFmtId="0" fontId="3" fillId="5" borderId="14" xfId="0" applyFont="1" applyFill="1" applyBorder="1" applyAlignment="1">
      <alignment horizontal="center" vertical="center" textRotation="90" wrapText="1"/>
    </xf>
    <xf numFmtId="0" fontId="3" fillId="6" borderId="15" xfId="0" applyFont="1" applyFill="1" applyBorder="1" applyAlignment="1">
      <alignment horizontal="center" vertical="center" textRotation="90" wrapText="1"/>
    </xf>
    <xf numFmtId="0" fontId="3" fillId="6" borderId="13" xfId="0" applyFont="1" applyFill="1" applyBorder="1" applyAlignment="1">
      <alignment horizontal="center" vertical="center" textRotation="90" wrapText="1"/>
    </xf>
    <xf numFmtId="0" fontId="3" fillId="6" borderId="16" xfId="0" applyFont="1" applyFill="1" applyBorder="1" applyAlignment="1">
      <alignment horizontal="center" vertical="center" textRotation="90" wrapText="1"/>
    </xf>
    <xf numFmtId="0" fontId="3" fillId="6" borderId="17" xfId="0" applyFont="1" applyFill="1" applyBorder="1" applyAlignment="1">
      <alignment horizontal="center" vertical="center" textRotation="90" wrapText="1"/>
    </xf>
    <xf numFmtId="0" fontId="3" fillId="7" borderId="15" xfId="0" applyFont="1" applyFill="1" applyBorder="1" applyAlignment="1">
      <alignment horizontal="center" vertical="center" textRotation="90" wrapText="1"/>
    </xf>
    <xf numFmtId="0" fontId="3" fillId="3" borderId="13" xfId="0" applyFont="1" applyFill="1" applyBorder="1" applyAlignment="1">
      <alignment horizontal="center" vertical="center" textRotation="90" wrapText="1"/>
    </xf>
    <xf numFmtId="0" fontId="3" fillId="3" borderId="13" xfId="0" applyFont="1" applyFill="1" applyBorder="1" applyAlignment="1">
      <alignment horizontal="left" vertical="center" textRotation="90"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textRotation="90" wrapText="1"/>
    </xf>
    <xf numFmtId="0" fontId="0"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3" fillId="9" borderId="22" xfId="0" applyFont="1" applyFill="1" applyBorder="1" applyAlignment="1">
      <alignment horizontal="center" vertical="center" textRotation="90" wrapText="1"/>
    </xf>
    <xf numFmtId="0" fontId="0" fillId="9" borderId="22" xfId="0" applyFont="1" applyFill="1" applyBorder="1" applyAlignment="1">
      <alignment horizontal="center" vertical="center" wrapText="1"/>
    </xf>
    <xf numFmtId="0" fontId="5"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horizontal="center" vertical="center" textRotation="90" wrapText="1"/>
    </xf>
    <xf numFmtId="0" fontId="0" fillId="0" borderId="0" xfId="0" applyFont="1" applyAlignment="1">
      <alignment wrapText="1"/>
    </xf>
    <xf numFmtId="0" fontId="3" fillId="0" borderId="18" xfId="0" applyFont="1" applyBorder="1" applyAlignment="1">
      <alignment horizontal="center" vertical="center" wrapText="1"/>
    </xf>
    <xf numFmtId="0" fontId="0" fillId="0" borderId="18" xfId="0" applyFont="1" applyBorder="1" applyAlignment="1">
      <alignment horizontal="center" vertical="center"/>
    </xf>
    <xf numFmtId="0" fontId="0" fillId="9" borderId="22" xfId="0" applyFont="1" applyFill="1" applyBorder="1" applyAlignment="1">
      <alignment horizontal="center" vertical="center" textRotation="90" wrapText="1"/>
    </xf>
    <xf numFmtId="0" fontId="6" fillId="9" borderId="22" xfId="0" applyFont="1" applyFill="1" applyBorder="1" applyAlignment="1">
      <alignment horizontal="center" vertical="center" textRotation="90" wrapText="1"/>
    </xf>
    <xf numFmtId="0" fontId="6" fillId="9" borderId="22" xfId="0" applyFont="1" applyFill="1" applyBorder="1" applyAlignment="1">
      <alignment horizontal="center" vertical="center" wrapText="1"/>
    </xf>
    <xf numFmtId="0" fontId="7" fillId="3" borderId="13" xfId="0" applyFont="1" applyFill="1" applyBorder="1" applyAlignment="1">
      <alignment horizontal="center" vertical="center" textRotation="90" wrapText="1"/>
    </xf>
    <xf numFmtId="0" fontId="6" fillId="0" borderId="18" xfId="0" applyFont="1" applyBorder="1" applyAlignment="1">
      <alignment horizontal="center" vertical="center" wrapText="1"/>
    </xf>
    <xf numFmtId="0" fontId="6" fillId="0" borderId="18" xfId="0" applyFont="1" applyBorder="1" applyAlignment="1">
      <alignment horizontal="center" vertical="center" textRotation="90" wrapText="1"/>
    </xf>
    <xf numFmtId="0" fontId="3" fillId="8" borderId="7" xfId="0" applyFont="1" applyFill="1" applyBorder="1" applyAlignment="1">
      <alignment horizontal="center" vertical="center" textRotation="90" wrapText="1"/>
    </xf>
    <xf numFmtId="0" fontId="3" fillId="8" borderId="11" xfId="0" applyFont="1" applyFill="1" applyBorder="1" applyAlignment="1">
      <alignment horizontal="center" vertical="center" textRotation="90" wrapText="1"/>
    </xf>
    <xf numFmtId="0" fontId="3" fillId="8" borderId="11"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6" fillId="0" borderId="21" xfId="0" applyFont="1" applyBorder="1" applyAlignment="1">
      <alignment horizontal="center" vertical="center" wrapText="1"/>
    </xf>
    <xf numFmtId="0" fontId="8" fillId="0" borderId="37" xfId="0" applyFont="1" applyFill="1" applyBorder="1" applyAlignment="1">
      <alignment horizontal="center" vertical="center" wrapText="1"/>
    </xf>
    <xf numFmtId="0" fontId="6" fillId="0" borderId="20" xfId="0" applyFont="1" applyBorder="1" applyAlignment="1">
      <alignment horizontal="center" vertical="center" wrapText="1"/>
    </xf>
    <xf numFmtId="0" fontId="0" fillId="0" borderId="22" xfId="0" applyFont="1" applyBorder="1" applyAlignment="1">
      <alignment horizontal="center" vertical="center" textRotation="90" wrapText="1"/>
    </xf>
    <xf numFmtId="0" fontId="0" fillId="0" borderId="22" xfId="0" applyFont="1" applyBorder="1" applyAlignment="1">
      <alignment horizontal="center" vertical="center" wrapText="1"/>
    </xf>
    <xf numFmtId="0" fontId="5" fillId="0" borderId="22" xfId="0" applyFont="1" applyBorder="1" applyAlignment="1">
      <alignment horizontal="center" vertical="center" wrapText="1"/>
    </xf>
    <xf numFmtId="0" fontId="3" fillId="8"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22" xfId="0" applyFont="1" applyFill="1" applyBorder="1" applyAlignment="1">
      <alignment horizontal="center" vertical="center" textRotation="90" wrapText="1"/>
    </xf>
    <xf numFmtId="0" fontId="0" fillId="0" borderId="1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6" fillId="0" borderId="21" xfId="0" applyFont="1" applyBorder="1" applyAlignment="1">
      <alignment horizontal="center" vertical="center" textRotation="90" wrapText="1"/>
    </xf>
    <xf numFmtId="0" fontId="0" fillId="0" borderId="37" xfId="0" applyFont="1" applyBorder="1" applyAlignment="1">
      <alignment horizontal="center" vertical="center" wrapText="1"/>
    </xf>
    <xf numFmtId="0" fontId="0"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3" borderId="2" xfId="0" applyFont="1" applyFill="1" applyBorder="1" applyAlignment="1">
      <alignment horizontal="center" vertical="center" wrapText="1"/>
    </xf>
    <xf numFmtId="0" fontId="2" fillId="0" borderId="3" xfId="0" applyFont="1" applyBorder="1"/>
    <xf numFmtId="0" fontId="2" fillId="0" borderId="7" xfId="0" applyFont="1" applyBorder="1"/>
    <xf numFmtId="0" fontId="2" fillId="0" borderId="8" xfId="0" applyFont="1" applyBorder="1"/>
    <xf numFmtId="0" fontId="3" fillId="5"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 fillId="0" borderId="27" xfId="0" applyFont="1" applyBorder="1"/>
    <xf numFmtId="0" fontId="2" fillId="0" borderId="28" xfId="0" applyFont="1" applyBorder="1"/>
    <xf numFmtId="0" fontId="0" fillId="2" borderId="29" xfId="0" applyFont="1" applyFill="1" applyBorder="1" applyAlignment="1">
      <alignment horizontal="center" vertical="center" wrapText="1"/>
    </xf>
    <xf numFmtId="0" fontId="2" fillId="0" borderId="1" xfId="0" applyFont="1" applyBorder="1"/>
    <xf numFmtId="0" fontId="2" fillId="0" borderId="30" xfId="0" applyFont="1" applyBorder="1"/>
    <xf numFmtId="0" fontId="0" fillId="2" borderId="31" xfId="0" applyFont="1" applyFill="1" applyBorder="1" applyAlignment="1">
      <alignment horizontal="center" vertical="center" wrapText="1"/>
    </xf>
    <xf numFmtId="0" fontId="2" fillId="0" borderId="32" xfId="0" applyFont="1" applyBorder="1"/>
    <xf numFmtId="0" fontId="2" fillId="0" borderId="33" xfId="0" applyFont="1" applyBorder="1"/>
    <xf numFmtId="0" fontId="3" fillId="3" borderId="10" xfId="0" applyFont="1" applyFill="1" applyBorder="1" applyAlignment="1">
      <alignment horizontal="center" vertical="center" wrapText="1"/>
    </xf>
    <xf numFmtId="0" fontId="2" fillId="0" borderId="16" xfId="0" applyFont="1" applyBorder="1"/>
    <xf numFmtId="0" fontId="3" fillId="8" borderId="34" xfId="0" applyFont="1" applyFill="1" applyBorder="1" applyAlignment="1">
      <alignment horizontal="center" vertical="center" wrapText="1"/>
    </xf>
    <xf numFmtId="0" fontId="2" fillId="0" borderId="35" xfId="0" applyFont="1" applyBorder="1"/>
    <xf numFmtId="0" fontId="2" fillId="0" borderId="36" xfId="0" applyFont="1" applyBorder="1"/>
    <xf numFmtId="0" fontId="3" fillId="6" borderId="4" xfId="0" applyFont="1" applyFill="1" applyBorder="1" applyAlignment="1">
      <alignment horizontal="center" vertical="center" wrapText="1"/>
    </xf>
    <xf numFmtId="0" fontId="3" fillId="0" borderId="37" xfId="0" applyFont="1" applyBorder="1" applyAlignment="1">
      <alignment horizontal="center" vertical="center" textRotation="90" wrapText="1"/>
    </xf>
    <xf numFmtId="0" fontId="7" fillId="12" borderId="19" xfId="0" applyFont="1" applyFill="1" applyBorder="1" applyAlignment="1">
      <alignment horizontal="center" vertical="center" textRotation="90" wrapText="1"/>
    </xf>
    <xf numFmtId="0" fontId="3" fillId="7" borderId="23" xfId="0" applyFont="1" applyFill="1" applyBorder="1" applyAlignment="1">
      <alignment horizontal="center" vertical="center" textRotation="90" wrapText="1"/>
    </xf>
    <xf numFmtId="0" fontId="3" fillId="7" borderId="22" xfId="0" applyFont="1" applyFill="1" applyBorder="1" applyAlignment="1">
      <alignment horizontal="center" vertical="center" textRotation="90" wrapText="1"/>
    </xf>
    <xf numFmtId="0" fontId="7" fillId="10" borderId="39" xfId="0" applyFont="1" applyFill="1" applyBorder="1" applyAlignment="1">
      <alignment horizontal="center" vertical="center" textRotation="90" wrapText="1"/>
    </xf>
    <xf numFmtId="0" fontId="3" fillId="10" borderId="38" xfId="0" applyFont="1" applyFill="1" applyBorder="1" applyAlignment="1">
      <alignment horizontal="center" vertical="center" textRotation="90" wrapText="1"/>
    </xf>
    <xf numFmtId="0" fontId="7" fillId="8" borderId="24" xfId="0" applyFont="1" applyFill="1" applyBorder="1" applyAlignment="1">
      <alignment horizontal="center" vertical="center" textRotation="90" wrapText="1"/>
    </xf>
    <xf numFmtId="0" fontId="3" fillId="8" borderId="23" xfId="0" applyFont="1" applyFill="1" applyBorder="1" applyAlignment="1">
      <alignment horizontal="center" vertical="center" textRotation="90" wrapText="1"/>
    </xf>
    <xf numFmtId="0" fontId="7" fillId="11" borderId="40" xfId="0" applyFont="1" applyFill="1" applyBorder="1" applyAlignment="1">
      <alignment horizontal="center" vertical="center" textRotation="90" wrapText="1"/>
    </xf>
    <xf numFmtId="0" fontId="7" fillId="11" borderId="41" xfId="0" applyFont="1" applyFill="1" applyBorder="1" applyAlignment="1">
      <alignment horizontal="center" vertical="center" textRotation="90" wrapText="1"/>
    </xf>
    <xf numFmtId="0" fontId="7" fillId="11" borderId="42" xfId="0" applyFont="1" applyFill="1" applyBorder="1" applyAlignment="1">
      <alignment horizontal="center" vertical="center" textRotation="90" wrapText="1"/>
    </xf>
    <xf numFmtId="0" fontId="3" fillId="4" borderId="9" xfId="0" applyFont="1" applyFill="1" applyBorder="1" applyAlignment="1">
      <alignment horizontal="center" vertical="center" textRotation="90" wrapText="1"/>
    </xf>
    <xf numFmtId="0" fontId="3" fillId="4" borderId="43"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4" fillId="4" borderId="9"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0" fillId="0" borderId="3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3" xfId="0" applyFont="1" applyBorder="1" applyAlignment="1">
      <alignment horizontal="center" vertical="center" textRotation="90" wrapText="1"/>
    </xf>
    <xf numFmtId="0" fontId="0" fillId="0" borderId="23" xfId="0" applyFont="1" applyBorder="1" applyAlignment="1">
      <alignment horizontal="center" vertical="center" wrapText="1"/>
    </xf>
    <xf numFmtId="0" fontId="0" fillId="0" borderId="23" xfId="0" applyFont="1" applyBorder="1" applyAlignment="1">
      <alignment horizontal="center" vertical="center" textRotation="90" wrapText="1"/>
    </xf>
    <xf numFmtId="0" fontId="5" fillId="0" borderId="23" xfId="0" applyFont="1" applyBorder="1" applyAlignment="1">
      <alignment horizontal="center" vertical="center" wrapText="1"/>
    </xf>
    <xf numFmtId="0" fontId="3" fillId="9" borderId="23" xfId="0" applyFont="1" applyFill="1" applyBorder="1" applyAlignment="1">
      <alignment horizontal="center" vertical="center" textRotation="90" wrapText="1"/>
    </xf>
    <xf numFmtId="0" fontId="0" fillId="9" borderId="23" xfId="0" applyFont="1" applyFill="1" applyBorder="1" applyAlignment="1">
      <alignment horizontal="center" vertical="center" wrapText="1"/>
    </xf>
    <xf numFmtId="0" fontId="6" fillId="9" borderId="23" xfId="0" applyFont="1" applyFill="1" applyBorder="1" applyAlignment="1">
      <alignment horizontal="center" vertical="center" textRotation="90" wrapText="1"/>
    </xf>
    <xf numFmtId="0" fontId="6" fillId="9" borderId="2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7" xfId="0" applyFont="1" applyBorder="1" applyAlignment="1">
      <alignment horizontal="center" vertical="center" textRotation="90" wrapText="1"/>
    </xf>
    <xf numFmtId="0" fontId="6" fillId="0" borderId="37" xfId="0" applyFont="1" applyBorder="1" applyAlignment="1">
      <alignment horizontal="center" vertical="center" wrapText="1"/>
    </xf>
    <xf numFmtId="0" fontId="6" fillId="0" borderId="37" xfId="0" applyFont="1" applyBorder="1" applyAlignment="1">
      <alignment horizontal="center" vertical="center" textRotation="90" wrapText="1"/>
    </xf>
    <xf numFmtId="0" fontId="0" fillId="0" borderId="44" xfId="0" applyFont="1" applyBorder="1" applyAlignment="1">
      <alignment horizontal="center" vertical="center" wrapText="1"/>
    </xf>
    <xf numFmtId="0" fontId="3" fillId="9" borderId="37" xfId="0" applyFont="1" applyFill="1" applyBorder="1" applyAlignment="1">
      <alignment horizontal="center" vertical="center" textRotation="90" wrapText="1"/>
    </xf>
    <xf numFmtId="0" fontId="0" fillId="0" borderId="46" xfId="0" applyFont="1" applyBorder="1" applyAlignment="1">
      <alignment horizontal="center" vertical="center" textRotation="90" wrapText="1"/>
    </xf>
    <xf numFmtId="0" fontId="5" fillId="0" borderId="37" xfId="0" applyFont="1" applyBorder="1" applyAlignment="1">
      <alignment horizontal="center" vertical="center" wrapText="1"/>
    </xf>
    <xf numFmtId="0" fontId="6" fillId="0" borderId="47" xfId="0" applyFont="1" applyBorder="1" applyAlignment="1">
      <alignment horizontal="center" vertical="center" textRotation="90" wrapText="1"/>
    </xf>
  </cellXfs>
  <cellStyles count="1">
    <cellStyle name="Normal" xfId="0" builtinId="0"/>
  </cellStyles>
  <dxfs count="33">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28</xdr:col>
      <xdr:colOff>0</xdr:colOff>
      <xdr:row>16</xdr:row>
      <xdr:rowOff>0</xdr:rowOff>
    </xdr:from>
    <xdr:ext cx="4410075" cy="3714750"/>
    <xdr:sp macro="" textlink="">
      <xdr:nvSpPr>
        <xdr:cNvPr id="1027" name="AutoShape 3" descr="Resultado de imagen para guantes de carnaza biologicos">
          <a:extLst>
            <a:ext uri="{FF2B5EF4-FFF2-40B4-BE49-F238E27FC236}">
              <a16:creationId xmlns:a16="http://schemas.microsoft.com/office/drawing/2014/main" xmlns="" id="{00000000-0008-0000-0000-000003040000}"/>
            </a:ext>
          </a:extLst>
        </xdr:cNvPr>
        <xdr:cNvSpPr>
          <a:spLocks noChangeAspect="1" noChangeArrowheads="1"/>
        </xdr:cNvSpPr>
      </xdr:nvSpPr>
      <xdr:spPr bwMode="auto">
        <a:xfrm>
          <a:off x="32042100" y="20221575"/>
          <a:ext cx="4562475" cy="3743325"/>
        </a:xfrm>
        <a:prstGeom prst="rect">
          <a:avLst/>
        </a:prstGeom>
        <a:noFill/>
      </xdr:spPr>
    </xdr:sp>
    <xdr:clientData fLocksWithSheet="0"/>
  </xdr:oneCellAnchor>
  <xdr:oneCellAnchor>
    <xdr:from>
      <xdr:col>28</xdr:col>
      <xdr:colOff>0</xdr:colOff>
      <xdr:row>16</xdr:row>
      <xdr:rowOff>0</xdr:rowOff>
    </xdr:from>
    <xdr:ext cx="1809750" cy="2771775"/>
    <xdr:sp macro="" textlink="">
      <xdr:nvSpPr>
        <xdr:cNvPr id="1029" name="AutoShape 5" descr="Resultado de imagen para plan de emergencias dibujo">
          <a:extLst>
            <a:ext uri="{FF2B5EF4-FFF2-40B4-BE49-F238E27FC236}">
              <a16:creationId xmlns:a16="http://schemas.microsoft.com/office/drawing/2014/main" xmlns="" id="{00000000-0008-0000-0000-000005040000}"/>
            </a:ext>
          </a:extLst>
        </xdr:cNvPr>
        <xdr:cNvSpPr>
          <a:spLocks noChangeAspect="1" noChangeArrowheads="1"/>
        </xdr:cNvSpPr>
      </xdr:nvSpPr>
      <xdr:spPr bwMode="auto">
        <a:xfrm>
          <a:off x="35413950" y="27451050"/>
          <a:ext cx="1905000" cy="2781300"/>
        </a:xfrm>
        <a:prstGeom prst="rect">
          <a:avLst/>
        </a:prstGeom>
        <a:noFill/>
      </xdr:spPr>
    </xdr:sp>
    <xdr:clientData fLocksWithSheet="0"/>
  </xdr:oneCellAnchor>
  <xdr:oneCellAnchor>
    <xdr:from>
      <xdr:col>28</xdr:col>
      <xdr:colOff>0</xdr:colOff>
      <xdr:row>31</xdr:row>
      <xdr:rowOff>0</xdr:rowOff>
    </xdr:from>
    <xdr:ext cx="4410075" cy="3714750"/>
    <xdr:sp macro="" textlink="">
      <xdr:nvSpPr>
        <xdr:cNvPr id="6" name="AutoShape 3" descr="Resultado de imagen para guantes de carnaza biologicos">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642877" y="25091199"/>
          <a:ext cx="4547600" cy="3734844"/>
        </a:xfrm>
        <a:prstGeom prst="rect">
          <a:avLst/>
        </a:prstGeom>
        <a:noFill/>
      </xdr:spPr>
    </xdr:sp>
    <xdr:clientData fLocksWithSheet="0"/>
  </xdr:oneCellAnchor>
  <xdr:oneCellAnchor>
    <xdr:from>
      <xdr:col>28</xdr:col>
      <xdr:colOff>0</xdr:colOff>
      <xdr:row>31</xdr:row>
      <xdr:rowOff>0</xdr:rowOff>
    </xdr:from>
    <xdr:ext cx="1809750" cy="2771775"/>
    <xdr:sp macro="" textlink="">
      <xdr:nvSpPr>
        <xdr:cNvPr id="8" name="AutoShape 5" descr="Resultado de imagen para plan de emergencias dibujo">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25495685" y="25091199"/>
          <a:ext cx="1894562" cy="2782474"/>
        </a:xfrm>
        <a:prstGeom prst="rect">
          <a:avLst/>
        </a:prstGeom>
        <a:noFill/>
      </xdr:spPr>
    </xdr:sp>
    <xdr:clientData fLocksWithSheet="0"/>
  </xdr:oneCellAnchor>
  <xdr:oneCellAnchor>
    <xdr:from>
      <xdr:col>26</xdr:col>
      <xdr:colOff>4333875</xdr:colOff>
      <xdr:row>13</xdr:row>
      <xdr:rowOff>0</xdr:rowOff>
    </xdr:from>
    <xdr:ext cx="2847975" cy="2838450"/>
    <xdr:sp macro="" textlink="">
      <xdr:nvSpPr>
        <xdr:cNvPr id="9"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3939500" y="7350125"/>
          <a:ext cx="2847975" cy="2838450"/>
        </a:xfrm>
        <a:prstGeom prst="rect">
          <a:avLst/>
        </a:prstGeom>
        <a:noFill/>
      </xdr:spPr>
    </xdr:sp>
    <xdr:clientData fLocksWithSheet="0"/>
  </xdr:oneCellAnchor>
  <xdr:oneCellAnchor>
    <xdr:from>
      <xdr:col>27</xdr:col>
      <xdr:colOff>0</xdr:colOff>
      <xdr:row>22</xdr:row>
      <xdr:rowOff>0</xdr:rowOff>
    </xdr:from>
    <xdr:ext cx="2847975" cy="2838450"/>
    <xdr:sp macro="" textlink="">
      <xdr:nvSpPr>
        <xdr:cNvPr id="12"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2939375" y="5175250"/>
          <a:ext cx="2847975" cy="2838450"/>
        </a:xfrm>
        <a:prstGeom prst="rect">
          <a:avLst/>
        </a:prstGeom>
        <a:noFill/>
      </xdr:spPr>
    </xdr:sp>
    <xdr:clientData fLocksWithSheet="0"/>
  </xdr:oneCellAnchor>
  <xdr:oneCellAnchor>
    <xdr:from>
      <xdr:col>27</xdr:col>
      <xdr:colOff>0</xdr:colOff>
      <xdr:row>51</xdr:row>
      <xdr:rowOff>0</xdr:rowOff>
    </xdr:from>
    <xdr:ext cx="2847975" cy="2838450"/>
    <xdr:sp macro="" textlink="">
      <xdr:nvSpPr>
        <xdr:cNvPr id="13"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2939375" y="5175250"/>
          <a:ext cx="2847975" cy="2838450"/>
        </a:xfrm>
        <a:prstGeom prst="rect">
          <a:avLst/>
        </a:prstGeom>
        <a:noFill/>
      </xdr:spPr>
    </xdr:sp>
    <xdr:clientData fLocksWithSheet="0"/>
  </xdr:oneCellAnchor>
  <xdr:oneCellAnchor>
    <xdr:from>
      <xdr:col>27</xdr:col>
      <xdr:colOff>0</xdr:colOff>
      <xdr:row>52</xdr:row>
      <xdr:rowOff>0</xdr:rowOff>
    </xdr:from>
    <xdr:ext cx="2847975" cy="2838450"/>
    <xdr:sp macro="" textlink="">
      <xdr:nvSpPr>
        <xdr:cNvPr id="14"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2939375" y="5175250"/>
          <a:ext cx="2847975" cy="2838450"/>
        </a:xfrm>
        <a:prstGeom prst="rect">
          <a:avLst/>
        </a:prstGeom>
        <a:noFill/>
      </xdr:spPr>
    </xdr:sp>
    <xdr:clientData fLocksWithSheet="0"/>
  </xdr:oneCellAnchor>
  <xdr:oneCellAnchor>
    <xdr:from>
      <xdr:col>27</xdr:col>
      <xdr:colOff>0</xdr:colOff>
      <xdr:row>53</xdr:row>
      <xdr:rowOff>0</xdr:rowOff>
    </xdr:from>
    <xdr:ext cx="2847975" cy="2838450"/>
    <xdr:sp macro="" textlink="">
      <xdr:nvSpPr>
        <xdr:cNvPr id="15"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2939375" y="5175250"/>
          <a:ext cx="2847975" cy="2838450"/>
        </a:xfrm>
        <a:prstGeom prst="rect">
          <a:avLst/>
        </a:prstGeom>
        <a:noFill/>
      </xdr:spPr>
    </xdr:sp>
    <xdr:clientData fLocksWithSheet="0"/>
  </xdr:oneCellAnchor>
  <xdr:oneCellAnchor>
    <xdr:from>
      <xdr:col>27</xdr:col>
      <xdr:colOff>0</xdr:colOff>
      <xdr:row>54</xdr:row>
      <xdr:rowOff>0</xdr:rowOff>
    </xdr:from>
    <xdr:ext cx="2847975" cy="2838450"/>
    <xdr:sp macro="" textlink="">
      <xdr:nvSpPr>
        <xdr:cNvPr id="16"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2939375" y="5175250"/>
          <a:ext cx="2847975" cy="2838450"/>
        </a:xfrm>
        <a:prstGeom prst="rect">
          <a:avLst/>
        </a:prstGeom>
        <a:noFill/>
      </xdr:spPr>
    </xdr:sp>
    <xdr:clientData fLocksWithSheet="0"/>
  </xdr:oneCellAnchor>
  <xdr:oneCellAnchor>
    <xdr:from>
      <xdr:col>27</xdr:col>
      <xdr:colOff>0</xdr:colOff>
      <xdr:row>38</xdr:row>
      <xdr:rowOff>0</xdr:rowOff>
    </xdr:from>
    <xdr:ext cx="2847975" cy="2838450"/>
    <xdr:sp macro="" textlink="">
      <xdr:nvSpPr>
        <xdr:cNvPr id="17"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2939375" y="5175250"/>
          <a:ext cx="2847975" cy="2838450"/>
        </a:xfrm>
        <a:prstGeom prst="rect">
          <a:avLst/>
        </a:prstGeom>
        <a:noFill/>
      </xdr:spPr>
    </xdr:sp>
    <xdr:clientData fLocksWithSheet="0"/>
  </xdr:oneCellAnchor>
  <xdr:oneCellAnchor>
    <xdr:from>
      <xdr:col>27</xdr:col>
      <xdr:colOff>0</xdr:colOff>
      <xdr:row>38</xdr:row>
      <xdr:rowOff>0</xdr:rowOff>
    </xdr:from>
    <xdr:ext cx="2847975" cy="2838450"/>
    <xdr:sp macro="" textlink="">
      <xdr:nvSpPr>
        <xdr:cNvPr id="18"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2939375" y="5175250"/>
          <a:ext cx="2847975" cy="2838450"/>
        </a:xfrm>
        <a:prstGeom prst="rect">
          <a:avLst/>
        </a:prstGeom>
        <a:noFill/>
      </xdr:spPr>
    </xdr:sp>
    <xdr:clientData fLocksWithSheet="0"/>
  </xdr:oneCellAnchor>
  <xdr:oneCellAnchor>
    <xdr:from>
      <xdr:col>27</xdr:col>
      <xdr:colOff>0</xdr:colOff>
      <xdr:row>39</xdr:row>
      <xdr:rowOff>0</xdr:rowOff>
    </xdr:from>
    <xdr:ext cx="2847975" cy="2838450"/>
    <xdr:sp macro="" textlink="">
      <xdr:nvSpPr>
        <xdr:cNvPr id="19"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2939375" y="5175250"/>
          <a:ext cx="2847975" cy="2838450"/>
        </a:xfrm>
        <a:prstGeom prst="rect">
          <a:avLst/>
        </a:prstGeom>
        <a:noFill/>
      </xdr:spPr>
    </xdr:sp>
    <xdr:clientData fLocksWithSheet="0"/>
  </xdr:oneCellAnchor>
  <xdr:oneCellAnchor>
    <xdr:from>
      <xdr:col>27</xdr:col>
      <xdr:colOff>0</xdr:colOff>
      <xdr:row>39</xdr:row>
      <xdr:rowOff>0</xdr:rowOff>
    </xdr:from>
    <xdr:ext cx="2847975" cy="2838450"/>
    <xdr:sp macro="" textlink="">
      <xdr:nvSpPr>
        <xdr:cNvPr id="20"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2939375" y="5175250"/>
          <a:ext cx="2847975" cy="2838450"/>
        </a:xfrm>
        <a:prstGeom prst="rect">
          <a:avLst/>
        </a:prstGeom>
        <a:noFill/>
      </xdr:spPr>
    </xdr:sp>
    <xdr:clientData fLocksWithSheet="0"/>
  </xdr:oneCellAnchor>
  <xdr:oneCellAnchor>
    <xdr:from>
      <xdr:col>27</xdr:col>
      <xdr:colOff>0</xdr:colOff>
      <xdr:row>19</xdr:row>
      <xdr:rowOff>0</xdr:rowOff>
    </xdr:from>
    <xdr:ext cx="2847975" cy="2838450"/>
    <xdr:sp macro="" textlink="">
      <xdr:nvSpPr>
        <xdr:cNvPr id="21"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3685500" y="17795875"/>
          <a:ext cx="2847975" cy="2838450"/>
        </a:xfrm>
        <a:prstGeom prst="rect">
          <a:avLst/>
        </a:prstGeom>
        <a:noFill/>
      </xdr:spPr>
    </xdr:sp>
    <xdr:clientData fLocksWithSheet="0"/>
  </xdr:oneCellAnchor>
  <xdr:oneCellAnchor>
    <xdr:from>
      <xdr:col>27</xdr:col>
      <xdr:colOff>0</xdr:colOff>
      <xdr:row>20</xdr:row>
      <xdr:rowOff>0</xdr:rowOff>
    </xdr:from>
    <xdr:ext cx="2847975" cy="2838450"/>
    <xdr:sp macro="" textlink="">
      <xdr:nvSpPr>
        <xdr:cNvPr id="22"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3685500" y="17795875"/>
          <a:ext cx="2847975" cy="2838450"/>
        </a:xfrm>
        <a:prstGeom prst="rect">
          <a:avLst/>
        </a:prstGeom>
        <a:noFill/>
      </xdr:spPr>
    </xdr:sp>
    <xdr:clientData fLocksWithSheet="0"/>
  </xdr:oneCellAnchor>
  <xdr:oneCellAnchor>
    <xdr:from>
      <xdr:col>27</xdr:col>
      <xdr:colOff>0</xdr:colOff>
      <xdr:row>42</xdr:row>
      <xdr:rowOff>0</xdr:rowOff>
    </xdr:from>
    <xdr:ext cx="2847975" cy="2838450"/>
    <xdr:sp macro="" textlink="">
      <xdr:nvSpPr>
        <xdr:cNvPr id="24"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3685500" y="8905875"/>
          <a:ext cx="2847975" cy="2838450"/>
        </a:xfrm>
        <a:prstGeom prst="rect">
          <a:avLst/>
        </a:prstGeom>
        <a:noFill/>
      </xdr:spPr>
    </xdr:sp>
    <xdr:clientData fLocksWithSheet="0"/>
  </xdr:oneCellAnchor>
  <xdr:oneCellAnchor>
    <xdr:from>
      <xdr:col>27</xdr:col>
      <xdr:colOff>0</xdr:colOff>
      <xdr:row>43</xdr:row>
      <xdr:rowOff>0</xdr:rowOff>
    </xdr:from>
    <xdr:ext cx="2847975" cy="2838450"/>
    <xdr:sp macro="" textlink="">
      <xdr:nvSpPr>
        <xdr:cNvPr id="25"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3685500" y="10683875"/>
          <a:ext cx="2847975" cy="2838450"/>
        </a:xfrm>
        <a:prstGeom prst="rect">
          <a:avLst/>
        </a:prstGeom>
        <a:noFill/>
      </xdr:spPr>
    </xdr:sp>
    <xdr:clientData fLocksWithSheet="0"/>
  </xdr:oneCellAnchor>
  <xdr:oneCellAnchor>
    <xdr:from>
      <xdr:col>27</xdr:col>
      <xdr:colOff>0</xdr:colOff>
      <xdr:row>41</xdr:row>
      <xdr:rowOff>0</xdr:rowOff>
    </xdr:from>
    <xdr:ext cx="2847975" cy="2838450"/>
    <xdr:sp macro="" textlink="">
      <xdr:nvSpPr>
        <xdr:cNvPr id="26" name="AutoShape 10" descr="Resultado de imagen para dispensador de protector sol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23685500" y="7127875"/>
          <a:ext cx="2847975" cy="2838450"/>
        </a:xfrm>
        <a:prstGeom prst="rect">
          <a:avLst/>
        </a:prstGeom>
        <a:noFill/>
      </xdr:spPr>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H100"/>
  <sheetViews>
    <sheetView workbookViewId="0"/>
  </sheetViews>
  <sheetFormatPr baseColWidth="10" defaultColWidth="14.42578125" defaultRowHeight="15" customHeight="1" x14ac:dyDescent="0.25"/>
  <cols>
    <col min="1" max="7" width="10.7109375" customWidth="1"/>
    <col min="8" max="8" width="13.140625" customWidth="1"/>
    <col min="9" max="11" width="10.7109375" customWidth="1"/>
  </cols>
  <sheetData>
    <row r="5" spans="4:8" x14ac:dyDescent="0.25">
      <c r="H5" s="26"/>
    </row>
    <row r="6" spans="4:8" ht="45" x14ac:dyDescent="0.25">
      <c r="D6" s="27" t="s">
        <v>61</v>
      </c>
      <c r="F6" s="27" t="s">
        <v>62</v>
      </c>
      <c r="H6" s="27" t="s">
        <v>63</v>
      </c>
    </row>
    <row r="7" spans="4:8" x14ac:dyDescent="0.25">
      <c r="D7" s="28">
        <v>10</v>
      </c>
      <c r="F7" s="28">
        <v>4</v>
      </c>
      <c r="H7" s="24">
        <v>100</v>
      </c>
    </row>
    <row r="8" spans="4:8" x14ac:dyDescent="0.25">
      <c r="D8" s="28">
        <v>6</v>
      </c>
      <c r="F8" s="28">
        <v>3</v>
      </c>
      <c r="H8" s="24">
        <v>60</v>
      </c>
    </row>
    <row r="9" spans="4:8" x14ac:dyDescent="0.25">
      <c r="D9" s="28">
        <v>2</v>
      </c>
      <c r="F9" s="28">
        <v>2</v>
      </c>
      <c r="H9" s="24">
        <v>25</v>
      </c>
    </row>
    <row r="10" spans="4:8" x14ac:dyDescent="0.25">
      <c r="D10" s="28">
        <v>1</v>
      </c>
      <c r="F10" s="28">
        <v>1</v>
      </c>
      <c r="H10" s="24">
        <v>10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1"/>
  <sheetViews>
    <sheetView showGridLines="0" tabSelected="1" view="pageBreakPreview" zoomScale="50" zoomScaleNormal="55" zoomScaleSheetLayoutView="50" workbookViewId="0">
      <pane ySplit="11" topLeftCell="A52" activePane="bottomLeft" state="frozen"/>
      <selection pane="bottomLeft" activeCell="G52" sqref="G52"/>
    </sheetView>
  </sheetViews>
  <sheetFormatPr baseColWidth="10" defaultColWidth="14.42578125" defaultRowHeight="15" customHeight="1" x14ac:dyDescent="0.25"/>
  <cols>
    <col min="1" max="1" width="5.7109375" customWidth="1"/>
    <col min="2" max="4" width="6.7109375" customWidth="1"/>
    <col min="5" max="5" width="9.5703125" customWidth="1"/>
    <col min="6" max="6" width="6.5703125" customWidth="1"/>
    <col min="7" max="7" width="19.5703125" customWidth="1"/>
    <col min="8" max="8" width="9.140625" customWidth="1"/>
    <col min="9" max="9" width="26" customWidth="1"/>
    <col min="10" max="12" width="7.140625" customWidth="1"/>
    <col min="13" max="17" width="8" customWidth="1"/>
    <col min="18" max="18" width="9.28515625" customWidth="1"/>
    <col min="19" max="19" width="8" customWidth="1"/>
    <col min="20" max="20" width="14.28515625" customWidth="1"/>
    <col min="21" max="21" width="6.5703125" customWidth="1"/>
    <col min="22" max="22" width="15" customWidth="1"/>
    <col min="23" max="23" width="11.7109375" customWidth="1"/>
    <col min="24" max="24" width="17.5703125" customWidth="1"/>
    <col min="25" max="25" width="17.85546875" customWidth="1"/>
    <col min="26" max="26" width="35.28515625" customWidth="1"/>
    <col min="27" max="27" width="65.7109375" customWidth="1"/>
    <col min="28" max="28" width="41.7109375" customWidth="1"/>
    <col min="29" max="32" width="10.7109375" customWidth="1"/>
  </cols>
  <sheetData>
    <row r="1" spans="1:32"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5.75" thickBo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50.25" customHeight="1" x14ac:dyDescent="0.25">
      <c r="A3" s="1"/>
      <c r="B3" s="64" t="s">
        <v>159</v>
      </c>
      <c r="C3" s="65"/>
      <c r="D3" s="65"/>
      <c r="E3" s="65"/>
      <c r="F3" s="65"/>
      <c r="G3" s="65"/>
      <c r="H3" s="65"/>
      <c r="I3" s="65"/>
      <c r="J3" s="65"/>
      <c r="K3" s="65"/>
      <c r="L3" s="65"/>
      <c r="M3" s="65"/>
      <c r="N3" s="65"/>
      <c r="O3" s="65"/>
      <c r="P3" s="65"/>
      <c r="Q3" s="65"/>
      <c r="R3" s="65"/>
      <c r="S3" s="65"/>
      <c r="T3" s="65"/>
      <c r="U3" s="65"/>
      <c r="V3" s="65"/>
      <c r="W3" s="65"/>
      <c r="X3" s="65"/>
      <c r="Y3" s="65"/>
      <c r="Z3" s="65"/>
      <c r="AA3" s="65"/>
      <c r="AB3" s="66"/>
      <c r="AC3" s="1"/>
      <c r="AD3" s="1"/>
      <c r="AE3" s="1"/>
      <c r="AF3" s="1"/>
    </row>
    <row r="4" spans="1:32" ht="87" customHeight="1" x14ac:dyDescent="0.25">
      <c r="A4" s="1"/>
      <c r="B4" s="67" t="s">
        <v>111</v>
      </c>
      <c r="C4" s="68"/>
      <c r="D4" s="68"/>
      <c r="E4" s="68"/>
      <c r="F4" s="68"/>
      <c r="G4" s="68"/>
      <c r="H4" s="68"/>
      <c r="I4" s="68"/>
      <c r="J4" s="68"/>
      <c r="K4" s="68"/>
      <c r="L4" s="68"/>
      <c r="M4" s="68"/>
      <c r="N4" s="68"/>
      <c r="O4" s="68"/>
      <c r="P4" s="68"/>
      <c r="Q4" s="68"/>
      <c r="R4" s="68"/>
      <c r="S4" s="68"/>
      <c r="T4" s="68"/>
      <c r="U4" s="68"/>
      <c r="V4" s="68"/>
      <c r="W4" s="68"/>
      <c r="X4" s="68"/>
      <c r="Y4" s="68"/>
      <c r="Z4" s="68"/>
      <c r="AA4" s="68"/>
      <c r="AB4" s="69"/>
      <c r="AC4" s="1"/>
      <c r="AD4" s="1"/>
      <c r="AE4" s="1"/>
      <c r="AF4" s="1"/>
    </row>
    <row r="5" spans="1:32" ht="24.75" customHeight="1" thickBot="1" x14ac:dyDescent="0.3">
      <c r="A5" s="1"/>
      <c r="B5" s="70" t="s">
        <v>116</v>
      </c>
      <c r="C5" s="71"/>
      <c r="D5" s="71"/>
      <c r="E5" s="71"/>
      <c r="F5" s="71"/>
      <c r="G5" s="71"/>
      <c r="H5" s="71"/>
      <c r="I5" s="71"/>
      <c r="J5" s="71"/>
      <c r="K5" s="71"/>
      <c r="L5" s="71"/>
      <c r="M5" s="71"/>
      <c r="N5" s="71"/>
      <c r="O5" s="71"/>
      <c r="P5" s="71"/>
      <c r="Q5" s="71"/>
      <c r="R5" s="71"/>
      <c r="S5" s="71"/>
      <c r="T5" s="71"/>
      <c r="U5" s="71"/>
      <c r="V5" s="71"/>
      <c r="W5" s="71"/>
      <c r="X5" s="71"/>
      <c r="Y5" s="71"/>
      <c r="Z5" s="71"/>
      <c r="AA5" s="71"/>
      <c r="AB5" s="72"/>
      <c r="AC5" s="1"/>
      <c r="AD5" s="1"/>
      <c r="AE5" s="1"/>
      <c r="AF5" s="1"/>
    </row>
    <row r="6" spans="1:32" ht="15.75" thickBo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5.75" thickBot="1" x14ac:dyDescent="0.3">
      <c r="A7" s="1"/>
      <c r="B7" s="1"/>
      <c r="C7" s="1"/>
      <c r="D7" s="1"/>
      <c r="E7" s="1"/>
      <c r="F7" s="1"/>
      <c r="G7" s="1"/>
      <c r="H7" s="1"/>
      <c r="I7" s="58" t="s">
        <v>0</v>
      </c>
      <c r="J7" s="59"/>
      <c r="K7" s="55" t="s">
        <v>1</v>
      </c>
      <c r="L7" s="56"/>
      <c r="M7" s="56"/>
      <c r="N7" s="56"/>
      <c r="O7" s="57"/>
      <c r="P7" s="1"/>
      <c r="Q7" s="1"/>
      <c r="R7" s="1"/>
      <c r="S7" s="1"/>
      <c r="T7" s="1"/>
      <c r="U7" s="1"/>
      <c r="V7" s="1"/>
      <c r="W7" s="1"/>
      <c r="X7" s="1"/>
      <c r="Y7" s="1"/>
      <c r="Z7" s="1"/>
      <c r="AA7" s="1"/>
      <c r="AB7" s="1"/>
      <c r="AC7" s="1"/>
      <c r="AD7" s="1"/>
      <c r="AE7" s="1"/>
      <c r="AF7" s="1"/>
    </row>
    <row r="8" spans="1:32" ht="15.75" thickBot="1" x14ac:dyDescent="0.3">
      <c r="A8" s="1"/>
      <c r="B8" s="1"/>
      <c r="C8" s="1"/>
      <c r="D8" s="1"/>
      <c r="E8" s="1"/>
      <c r="F8" s="1"/>
      <c r="G8" s="1"/>
      <c r="H8" s="1"/>
      <c r="I8" s="60"/>
      <c r="J8" s="61"/>
      <c r="K8" s="55" t="s">
        <v>2</v>
      </c>
      <c r="L8" s="56"/>
      <c r="M8" s="56"/>
      <c r="N8" s="56"/>
      <c r="O8" s="57"/>
      <c r="P8" s="1"/>
      <c r="Q8" s="1"/>
      <c r="R8" s="1"/>
      <c r="S8" s="1"/>
      <c r="T8" s="1"/>
      <c r="U8" s="1"/>
      <c r="V8" s="1"/>
      <c r="W8" s="1"/>
      <c r="X8" s="1"/>
      <c r="Y8" s="1"/>
      <c r="Z8" s="1"/>
      <c r="AA8" s="1"/>
      <c r="AB8" s="1"/>
      <c r="AC8" s="1"/>
      <c r="AD8" s="1"/>
      <c r="AE8" s="1"/>
      <c r="AF8" s="1"/>
    </row>
    <row r="9" spans="1:32" ht="15.75" thickBo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1:32" ht="30" customHeight="1" thickBot="1" x14ac:dyDescent="0.3">
      <c r="A10" s="1"/>
      <c r="B10" s="90" t="s">
        <v>3</v>
      </c>
      <c r="C10" s="90" t="s">
        <v>4</v>
      </c>
      <c r="D10" s="90" t="s">
        <v>5</v>
      </c>
      <c r="E10" s="93" t="s">
        <v>6</v>
      </c>
      <c r="F10" s="90" t="s">
        <v>7</v>
      </c>
      <c r="G10" s="63" t="s">
        <v>8</v>
      </c>
      <c r="H10" s="57"/>
      <c r="I10" s="2" t="s">
        <v>9</v>
      </c>
      <c r="J10" s="62" t="s">
        <v>10</v>
      </c>
      <c r="K10" s="56"/>
      <c r="L10" s="57"/>
      <c r="M10" s="78" t="s">
        <v>11</v>
      </c>
      <c r="N10" s="56"/>
      <c r="O10" s="56"/>
      <c r="P10" s="56"/>
      <c r="Q10" s="56"/>
      <c r="R10" s="56"/>
      <c r="S10" s="57"/>
      <c r="T10" s="3" t="s">
        <v>12</v>
      </c>
      <c r="U10" s="73" t="s">
        <v>13</v>
      </c>
      <c r="V10" s="56"/>
      <c r="W10" s="74"/>
      <c r="X10" s="75" t="s">
        <v>14</v>
      </c>
      <c r="Y10" s="76"/>
      <c r="Z10" s="76"/>
      <c r="AA10" s="76"/>
      <c r="AB10" s="77"/>
      <c r="AC10" s="1"/>
      <c r="AD10" s="1"/>
      <c r="AE10" s="1"/>
      <c r="AF10" s="1"/>
    </row>
    <row r="11" spans="1:32" ht="132.75" customHeight="1" thickBot="1" x14ac:dyDescent="0.3">
      <c r="A11" s="1"/>
      <c r="B11" s="91"/>
      <c r="C11" s="91"/>
      <c r="D11" s="92"/>
      <c r="E11" s="94"/>
      <c r="F11" s="92"/>
      <c r="G11" s="4" t="s">
        <v>15</v>
      </c>
      <c r="H11" s="5" t="s">
        <v>16</v>
      </c>
      <c r="I11" s="6"/>
      <c r="J11" s="7" t="s">
        <v>17</v>
      </c>
      <c r="K11" s="7" t="s">
        <v>18</v>
      </c>
      <c r="L11" s="8" t="s">
        <v>19</v>
      </c>
      <c r="M11" s="9" t="s">
        <v>20</v>
      </c>
      <c r="N11" s="10" t="s">
        <v>21</v>
      </c>
      <c r="O11" s="11" t="s">
        <v>22</v>
      </c>
      <c r="P11" s="10" t="s">
        <v>23</v>
      </c>
      <c r="Q11" s="11" t="s">
        <v>24</v>
      </c>
      <c r="R11" s="10" t="s">
        <v>25</v>
      </c>
      <c r="S11" s="12" t="s">
        <v>26</v>
      </c>
      <c r="T11" s="13" t="s">
        <v>27</v>
      </c>
      <c r="U11" s="14" t="s">
        <v>28</v>
      </c>
      <c r="V11" s="15" t="s">
        <v>29</v>
      </c>
      <c r="W11" s="32" t="s">
        <v>30</v>
      </c>
      <c r="X11" s="35" t="s">
        <v>31</v>
      </c>
      <c r="Y11" s="36" t="s">
        <v>32</v>
      </c>
      <c r="Z11" s="37" t="s">
        <v>33</v>
      </c>
      <c r="AA11" s="38" t="s">
        <v>34</v>
      </c>
      <c r="AB11" s="45" t="s">
        <v>35</v>
      </c>
      <c r="AC11" s="1"/>
      <c r="AD11" s="1"/>
      <c r="AE11" s="1"/>
      <c r="AF11" s="1"/>
    </row>
    <row r="12" spans="1:32" ht="140.25" customHeight="1" x14ac:dyDescent="0.25">
      <c r="A12" s="1"/>
      <c r="B12" s="79" t="s">
        <v>36</v>
      </c>
      <c r="C12" s="79" t="s">
        <v>37</v>
      </c>
      <c r="D12" s="96" t="s">
        <v>38</v>
      </c>
      <c r="E12" s="80" t="s">
        <v>165</v>
      </c>
      <c r="F12" s="41" t="s">
        <v>84</v>
      </c>
      <c r="G12" s="16" t="s">
        <v>39</v>
      </c>
      <c r="H12" s="53" t="s">
        <v>120</v>
      </c>
      <c r="I12" s="18" t="s">
        <v>119</v>
      </c>
      <c r="J12" s="17" t="s">
        <v>75</v>
      </c>
      <c r="K12" s="17" t="s">
        <v>75</v>
      </c>
      <c r="L12" s="17" t="s">
        <v>121</v>
      </c>
      <c r="M12" s="19">
        <v>2</v>
      </c>
      <c r="N12" s="18">
        <v>3</v>
      </c>
      <c r="O12" s="18">
        <f t="shared" ref="O12:O26" si="0">+IF(M12&gt;0,M12*N12," ")</f>
        <v>6</v>
      </c>
      <c r="P12" s="20" t="str">
        <f t="shared" ref="P12:P26" si="1">IF(N12&gt;0,IF(O12&gt;=24,"MUY ALTO",IF(O12&gt;=10,"ALTO",IF(O12&gt;=6,"MEDIO",IF(O12&gt;=2,"BAJO"," "))))," ")</f>
        <v>MEDIO</v>
      </c>
      <c r="Q12" s="18">
        <v>25</v>
      </c>
      <c r="R12" s="18">
        <f t="shared" ref="R12:R26" si="2">IF(Q12&gt;0,O12*Q12,"")</f>
        <v>150</v>
      </c>
      <c r="S12" s="18" t="str">
        <f t="shared" ref="S12:S26" si="3">+IF(Q12&gt;0,IF(R12&gt;=600,"I",IF(R12&gt;=150,"II",IF(R12&gt;=400,"III",IF(R12&gt;=20,"IV"," "))))," ")</f>
        <v>II</v>
      </c>
      <c r="T12" s="18" t="str">
        <f t="shared" ref="T12:T26" si="4">IF(R12&gt;0,IF(S12="I","No Aceptable",IF(S12="II","Aceptable con control Especifico",IF(S12="III","Mejorable",IF(S12="IV","Aveptable","")))),"")</f>
        <v>Aceptable con control Especifico</v>
      </c>
      <c r="U12" s="21">
        <v>4</v>
      </c>
      <c r="V12" s="30" t="s">
        <v>118</v>
      </c>
      <c r="W12" s="31" t="s">
        <v>84</v>
      </c>
      <c r="X12" s="23" t="s">
        <v>88</v>
      </c>
      <c r="Y12" s="23" t="s">
        <v>88</v>
      </c>
      <c r="Z12" s="23" t="s">
        <v>88</v>
      </c>
      <c r="AA12" s="46" t="s">
        <v>173</v>
      </c>
      <c r="AB12" s="46" t="s">
        <v>169</v>
      </c>
      <c r="AC12" s="1"/>
      <c r="AD12" s="1"/>
      <c r="AE12" s="1"/>
      <c r="AF12" s="1"/>
    </row>
    <row r="13" spans="1:32" ht="157.5" customHeight="1" x14ac:dyDescent="0.25">
      <c r="A13" s="1"/>
      <c r="B13" s="79"/>
      <c r="C13" s="79"/>
      <c r="D13" s="97"/>
      <c r="E13" s="81"/>
      <c r="F13" s="41" t="s">
        <v>84</v>
      </c>
      <c r="G13" s="16" t="s">
        <v>142</v>
      </c>
      <c r="H13" s="17" t="s">
        <v>120</v>
      </c>
      <c r="I13" s="18" t="s">
        <v>40</v>
      </c>
      <c r="J13" s="17" t="s">
        <v>75</v>
      </c>
      <c r="K13" s="17" t="s">
        <v>75</v>
      </c>
      <c r="L13" s="17" t="s">
        <v>143</v>
      </c>
      <c r="M13" s="19">
        <v>6</v>
      </c>
      <c r="N13" s="18">
        <v>4</v>
      </c>
      <c r="O13" s="18">
        <f t="shared" si="0"/>
        <v>24</v>
      </c>
      <c r="P13" s="20" t="str">
        <f t="shared" si="1"/>
        <v>MUY ALTO</v>
      </c>
      <c r="Q13" s="18">
        <v>60</v>
      </c>
      <c r="R13" s="18">
        <f t="shared" si="2"/>
        <v>1440</v>
      </c>
      <c r="S13" s="18" t="str">
        <f t="shared" si="3"/>
        <v>I</v>
      </c>
      <c r="T13" s="18" t="str">
        <f t="shared" si="4"/>
        <v>No Aceptable</v>
      </c>
      <c r="U13" s="21">
        <v>4</v>
      </c>
      <c r="V13" s="30" t="s">
        <v>122</v>
      </c>
      <c r="W13" s="31" t="s">
        <v>84</v>
      </c>
      <c r="X13" s="18" t="s">
        <v>88</v>
      </c>
      <c r="Y13" s="18" t="s">
        <v>88</v>
      </c>
      <c r="Z13" s="18" t="s">
        <v>88</v>
      </c>
      <c r="AA13" s="46" t="s">
        <v>164</v>
      </c>
      <c r="AB13" s="46" t="s">
        <v>217</v>
      </c>
      <c r="AC13" s="1"/>
      <c r="AD13" s="1"/>
      <c r="AE13" s="1"/>
      <c r="AF13" s="1"/>
    </row>
    <row r="14" spans="1:32" ht="140.25" customHeight="1" x14ac:dyDescent="0.25">
      <c r="A14" s="1"/>
      <c r="B14" s="79"/>
      <c r="C14" s="79"/>
      <c r="D14" s="97"/>
      <c r="E14" s="81"/>
      <c r="F14" s="41" t="s">
        <v>84</v>
      </c>
      <c r="G14" s="16" t="s">
        <v>215</v>
      </c>
      <c r="H14" s="17" t="s">
        <v>123</v>
      </c>
      <c r="I14" s="18" t="s">
        <v>145</v>
      </c>
      <c r="J14" s="17" t="s">
        <v>75</v>
      </c>
      <c r="K14" s="17" t="s">
        <v>75</v>
      </c>
      <c r="L14" s="17" t="s">
        <v>78</v>
      </c>
      <c r="M14" s="22">
        <v>6</v>
      </c>
      <c r="N14" s="23">
        <v>4</v>
      </c>
      <c r="O14" s="18">
        <f t="shared" si="0"/>
        <v>24</v>
      </c>
      <c r="P14" s="20" t="str">
        <f t="shared" si="1"/>
        <v>MUY ALTO</v>
      </c>
      <c r="Q14" s="23">
        <v>60</v>
      </c>
      <c r="R14" s="18">
        <f t="shared" si="2"/>
        <v>1440</v>
      </c>
      <c r="S14" s="18" t="str">
        <f t="shared" si="3"/>
        <v>I</v>
      </c>
      <c r="T14" s="18" t="str">
        <f t="shared" si="4"/>
        <v>No Aceptable</v>
      </c>
      <c r="U14" s="21">
        <v>4</v>
      </c>
      <c r="V14" s="30" t="s">
        <v>82</v>
      </c>
      <c r="W14" s="31" t="s">
        <v>84</v>
      </c>
      <c r="X14" s="18" t="s">
        <v>88</v>
      </c>
      <c r="Y14" s="18" t="s">
        <v>88</v>
      </c>
      <c r="Z14" s="18" t="s">
        <v>88</v>
      </c>
      <c r="AA14" s="46" t="s">
        <v>228</v>
      </c>
      <c r="AB14" s="49" t="s">
        <v>88</v>
      </c>
      <c r="AC14" s="1"/>
      <c r="AD14" s="1"/>
      <c r="AE14" s="1"/>
      <c r="AF14" s="1"/>
    </row>
    <row r="15" spans="1:32" ht="140.25" customHeight="1" x14ac:dyDescent="0.25">
      <c r="A15" s="1"/>
      <c r="B15" s="79"/>
      <c r="C15" s="79"/>
      <c r="D15" s="97"/>
      <c r="E15" s="81"/>
      <c r="F15" s="41" t="s">
        <v>84</v>
      </c>
      <c r="G15" s="16" t="s">
        <v>146</v>
      </c>
      <c r="H15" s="17" t="s">
        <v>147</v>
      </c>
      <c r="I15" s="23" t="s">
        <v>70</v>
      </c>
      <c r="J15" s="17" t="s">
        <v>75</v>
      </c>
      <c r="K15" s="17" t="s">
        <v>75</v>
      </c>
      <c r="L15" s="17" t="s">
        <v>148</v>
      </c>
      <c r="M15" s="22">
        <v>2</v>
      </c>
      <c r="N15" s="23">
        <v>4</v>
      </c>
      <c r="O15" s="23">
        <f t="shared" si="0"/>
        <v>8</v>
      </c>
      <c r="P15" s="20" t="str">
        <f t="shared" si="1"/>
        <v>MEDIO</v>
      </c>
      <c r="Q15" s="23">
        <v>100</v>
      </c>
      <c r="R15" s="23">
        <f t="shared" si="2"/>
        <v>800</v>
      </c>
      <c r="S15" s="23" t="str">
        <f t="shared" si="3"/>
        <v>I</v>
      </c>
      <c r="T15" s="23" t="str">
        <f t="shared" si="4"/>
        <v>No Aceptable</v>
      </c>
      <c r="U15" s="21">
        <v>4</v>
      </c>
      <c r="V15" s="30" t="s">
        <v>80</v>
      </c>
      <c r="W15" s="31" t="s">
        <v>84</v>
      </c>
      <c r="X15" s="23" t="s">
        <v>88</v>
      </c>
      <c r="Y15" s="23" t="s">
        <v>88</v>
      </c>
      <c r="Z15" s="23" t="s">
        <v>88</v>
      </c>
      <c r="AA15" s="49" t="s">
        <v>219</v>
      </c>
      <c r="AB15" s="49" t="s">
        <v>166</v>
      </c>
      <c r="AC15" s="1"/>
      <c r="AD15" s="1"/>
      <c r="AE15" s="1"/>
      <c r="AF15" s="1"/>
    </row>
    <row r="16" spans="1:32" ht="140.25" customHeight="1" x14ac:dyDescent="0.25">
      <c r="A16" s="1"/>
      <c r="B16" s="79"/>
      <c r="C16" s="79"/>
      <c r="D16" s="98"/>
      <c r="E16" s="82"/>
      <c r="F16" s="41" t="s">
        <v>84</v>
      </c>
      <c r="G16" s="16" t="s">
        <v>149</v>
      </c>
      <c r="H16" s="17" t="s">
        <v>123</v>
      </c>
      <c r="I16" s="18" t="s">
        <v>124</v>
      </c>
      <c r="J16" s="17" t="s">
        <v>75</v>
      </c>
      <c r="K16" s="17" t="s">
        <v>75</v>
      </c>
      <c r="L16" s="17" t="s">
        <v>78</v>
      </c>
      <c r="M16" s="19">
        <v>2</v>
      </c>
      <c r="N16" s="18">
        <v>3</v>
      </c>
      <c r="O16" s="18">
        <f t="shared" si="0"/>
        <v>6</v>
      </c>
      <c r="P16" s="20" t="str">
        <f t="shared" si="1"/>
        <v>MEDIO</v>
      </c>
      <c r="Q16" s="18">
        <v>25</v>
      </c>
      <c r="R16" s="18">
        <f t="shared" si="2"/>
        <v>150</v>
      </c>
      <c r="S16" s="18" t="str">
        <f t="shared" si="3"/>
        <v>II</v>
      </c>
      <c r="T16" s="18" t="str">
        <f t="shared" si="4"/>
        <v>Aceptable con control Especifico</v>
      </c>
      <c r="U16" s="21">
        <v>4</v>
      </c>
      <c r="V16" s="30" t="s">
        <v>179</v>
      </c>
      <c r="W16" s="31" t="s">
        <v>84</v>
      </c>
      <c r="X16" s="18" t="s">
        <v>88</v>
      </c>
      <c r="Y16" s="18" t="s">
        <v>88</v>
      </c>
      <c r="Z16" s="18" t="s">
        <v>88</v>
      </c>
      <c r="AA16" s="49" t="s">
        <v>227</v>
      </c>
      <c r="AB16" s="49" t="s">
        <v>88</v>
      </c>
      <c r="AC16" s="1"/>
      <c r="AD16" s="1"/>
      <c r="AE16" s="1"/>
      <c r="AF16" s="1"/>
    </row>
    <row r="17" spans="1:32" ht="140.25" customHeight="1" x14ac:dyDescent="0.25">
      <c r="A17" s="1"/>
      <c r="B17" s="79"/>
      <c r="C17" s="79"/>
      <c r="D17" s="99" t="s">
        <v>45</v>
      </c>
      <c r="E17" s="85" t="s">
        <v>141</v>
      </c>
      <c r="F17" s="41" t="s">
        <v>84</v>
      </c>
      <c r="G17" s="48" t="s">
        <v>152</v>
      </c>
      <c r="H17" s="17" t="s">
        <v>125</v>
      </c>
      <c r="I17" s="24" t="s">
        <v>46</v>
      </c>
      <c r="J17" s="17" t="s">
        <v>75</v>
      </c>
      <c r="K17" s="17" t="s">
        <v>75</v>
      </c>
      <c r="L17" s="17" t="s">
        <v>150</v>
      </c>
      <c r="M17" s="19">
        <v>2</v>
      </c>
      <c r="N17" s="18">
        <v>3</v>
      </c>
      <c r="O17" s="18">
        <f t="shared" si="0"/>
        <v>6</v>
      </c>
      <c r="P17" s="20" t="str">
        <f t="shared" si="1"/>
        <v>MEDIO</v>
      </c>
      <c r="Q17" s="18">
        <v>60</v>
      </c>
      <c r="R17" s="18">
        <f t="shared" si="2"/>
        <v>360</v>
      </c>
      <c r="S17" s="18" t="str">
        <f t="shared" si="3"/>
        <v>II</v>
      </c>
      <c r="T17" s="18" t="str">
        <f t="shared" si="4"/>
        <v>Aceptable con control Especifico</v>
      </c>
      <c r="U17" s="21">
        <v>4</v>
      </c>
      <c r="V17" s="30" t="s">
        <v>80</v>
      </c>
      <c r="W17" s="31" t="s">
        <v>84</v>
      </c>
      <c r="X17" s="39" t="s">
        <v>88</v>
      </c>
      <c r="Y17" s="39" t="s">
        <v>88</v>
      </c>
      <c r="Z17" s="39" t="s">
        <v>88</v>
      </c>
      <c r="AA17" s="46" t="s">
        <v>185</v>
      </c>
      <c r="AB17" s="46" t="s">
        <v>168</v>
      </c>
      <c r="AC17" s="1"/>
      <c r="AD17" s="1"/>
      <c r="AE17" s="1"/>
      <c r="AF17" s="1"/>
    </row>
    <row r="18" spans="1:32" ht="140.25" customHeight="1" x14ac:dyDescent="0.25">
      <c r="A18" s="1"/>
      <c r="B18" s="79"/>
      <c r="C18" s="79"/>
      <c r="D18" s="97"/>
      <c r="E18" s="86"/>
      <c r="F18" s="41" t="s">
        <v>84</v>
      </c>
      <c r="G18" s="48" t="s">
        <v>170</v>
      </c>
      <c r="H18" s="17" t="s">
        <v>125</v>
      </c>
      <c r="I18" s="43" t="s">
        <v>154</v>
      </c>
      <c r="J18" s="17" t="s">
        <v>75</v>
      </c>
      <c r="K18" s="17" t="s">
        <v>75</v>
      </c>
      <c r="L18" s="17" t="s">
        <v>150</v>
      </c>
      <c r="M18" s="44">
        <v>2</v>
      </c>
      <c r="N18" s="43">
        <v>3</v>
      </c>
      <c r="O18" s="23">
        <f t="shared" ref="O18" si="5">+IF(M18&gt;0,M18*N18," ")</f>
        <v>6</v>
      </c>
      <c r="P18" s="20" t="str">
        <f t="shared" ref="P18" si="6">IF(N18&gt;0,IF(O18&gt;=24,"MUY ALTO",IF(O18&gt;=10,"ALTO",IF(O18&gt;=6,"MEDIO",IF(O18&gt;=2,"BAJO"," "))))," ")</f>
        <v>MEDIO</v>
      </c>
      <c r="Q18" s="43">
        <v>60</v>
      </c>
      <c r="R18" s="23">
        <f t="shared" ref="R18" si="7">IF(Q18&gt;0,O18*Q18,"")</f>
        <v>360</v>
      </c>
      <c r="S18" s="23" t="str">
        <f t="shared" ref="S18" si="8">+IF(Q18&gt;0,IF(R18&gt;=600,"I",IF(R18&gt;=150,"II",IF(R18&gt;=400,"III",IF(R18&gt;=20,"IV"," "))))," ")</f>
        <v>II</v>
      </c>
      <c r="T18" s="23" t="str">
        <f t="shared" ref="T18" si="9">IF(R18&gt;0,IF(S18="I","No Aceptable",IF(S18="II","Aceptable con control Especifico",IF(S18="III","Mejorable",IF(S18="IV","Aveptable","")))),"")</f>
        <v>Aceptable con control Especifico</v>
      </c>
      <c r="U18" s="21">
        <v>4</v>
      </c>
      <c r="V18" s="30" t="s">
        <v>80</v>
      </c>
      <c r="W18" s="31" t="s">
        <v>84</v>
      </c>
      <c r="X18" s="39" t="s">
        <v>88</v>
      </c>
      <c r="Y18" s="39" t="s">
        <v>88</v>
      </c>
      <c r="Z18" s="39" t="s">
        <v>88</v>
      </c>
      <c r="AA18" s="47" t="s">
        <v>186</v>
      </c>
      <c r="AB18" s="46" t="s">
        <v>167</v>
      </c>
      <c r="AC18" s="1"/>
      <c r="AD18" s="1"/>
      <c r="AE18" s="1"/>
      <c r="AF18" s="1"/>
    </row>
    <row r="19" spans="1:32" ht="140.25" customHeight="1" x14ac:dyDescent="0.25">
      <c r="A19" s="1"/>
      <c r="B19" s="79"/>
      <c r="C19" s="79"/>
      <c r="D19" s="97"/>
      <c r="E19" s="86"/>
      <c r="F19" s="41" t="s">
        <v>84</v>
      </c>
      <c r="G19" s="48" t="s">
        <v>180</v>
      </c>
      <c r="H19" s="17" t="s">
        <v>125</v>
      </c>
      <c r="I19" s="18" t="s">
        <v>181</v>
      </c>
      <c r="J19" s="17" t="s">
        <v>75</v>
      </c>
      <c r="K19" s="17" t="s">
        <v>75</v>
      </c>
      <c r="L19" s="17" t="s">
        <v>150</v>
      </c>
      <c r="M19" s="19">
        <v>6</v>
      </c>
      <c r="N19" s="18">
        <v>3</v>
      </c>
      <c r="O19" s="18">
        <f t="shared" si="0"/>
        <v>18</v>
      </c>
      <c r="P19" s="20" t="str">
        <f t="shared" si="1"/>
        <v>ALTO</v>
      </c>
      <c r="Q19" s="18">
        <v>60</v>
      </c>
      <c r="R19" s="18">
        <f t="shared" si="2"/>
        <v>1080</v>
      </c>
      <c r="S19" s="18" t="str">
        <f t="shared" si="3"/>
        <v>I</v>
      </c>
      <c r="T19" s="18" t="str">
        <f t="shared" si="4"/>
        <v>No Aceptable</v>
      </c>
      <c r="U19" s="21">
        <v>4</v>
      </c>
      <c r="V19" s="30" t="s">
        <v>80</v>
      </c>
      <c r="W19" s="31" t="s">
        <v>84</v>
      </c>
      <c r="X19" s="39" t="s">
        <v>88</v>
      </c>
      <c r="Y19" s="39" t="s">
        <v>88</v>
      </c>
      <c r="Z19" s="39" t="s">
        <v>88</v>
      </c>
      <c r="AA19" s="46" t="s">
        <v>187</v>
      </c>
      <c r="AB19" s="46" t="s">
        <v>167</v>
      </c>
      <c r="AC19" s="1"/>
      <c r="AD19" s="1"/>
      <c r="AE19" s="1"/>
      <c r="AF19" s="1"/>
    </row>
    <row r="20" spans="1:32" ht="140.25" customHeight="1" x14ac:dyDescent="0.25">
      <c r="A20" s="1"/>
      <c r="B20" s="79"/>
      <c r="C20" s="79"/>
      <c r="D20" s="97"/>
      <c r="E20" s="86"/>
      <c r="F20" s="41" t="s">
        <v>84</v>
      </c>
      <c r="G20" s="48" t="s">
        <v>182</v>
      </c>
      <c r="H20" s="17" t="s">
        <v>125</v>
      </c>
      <c r="I20" s="43" t="s">
        <v>183</v>
      </c>
      <c r="J20" s="17" t="s">
        <v>75</v>
      </c>
      <c r="K20" s="17" t="s">
        <v>75</v>
      </c>
      <c r="L20" s="17" t="s">
        <v>150</v>
      </c>
      <c r="M20" s="44">
        <v>6</v>
      </c>
      <c r="N20" s="43">
        <v>3</v>
      </c>
      <c r="O20" s="23">
        <f t="shared" ref="O20:O21" si="10">+IF(M20&gt;0,M20*N20," ")</f>
        <v>18</v>
      </c>
      <c r="P20" s="20" t="str">
        <f t="shared" ref="P20:P21" si="11">IF(N20&gt;0,IF(O20&gt;=24,"MUY ALTO",IF(O20&gt;=10,"ALTO",IF(O20&gt;=6,"MEDIO",IF(O20&gt;=2,"BAJO"," "))))," ")</f>
        <v>ALTO</v>
      </c>
      <c r="Q20" s="43">
        <v>60</v>
      </c>
      <c r="R20" s="23">
        <f t="shared" ref="R20:R21" si="12">IF(Q20&gt;0,O20*Q20,"")</f>
        <v>1080</v>
      </c>
      <c r="S20" s="23" t="str">
        <f t="shared" ref="S20:S21" si="13">+IF(Q20&gt;0,IF(R20&gt;=600,"I",IF(R20&gt;=150,"II",IF(R20&gt;=400,"III",IF(R20&gt;=20,"IV"," "))))," ")</f>
        <v>I</v>
      </c>
      <c r="T20" s="23" t="str">
        <f t="shared" ref="T20:T21" si="14">IF(R20&gt;0,IF(S20="I","No Aceptable",IF(S20="II","Aceptable con control Especifico",IF(S20="III","Mejorable",IF(S20="IV","Aveptable","")))),"")</f>
        <v>No Aceptable</v>
      </c>
      <c r="U20" s="21">
        <v>4</v>
      </c>
      <c r="V20" s="30" t="s">
        <v>80</v>
      </c>
      <c r="W20" s="31" t="s">
        <v>84</v>
      </c>
      <c r="X20" s="39" t="s">
        <v>88</v>
      </c>
      <c r="Y20" s="39" t="s">
        <v>88</v>
      </c>
      <c r="Z20" s="39" t="s">
        <v>88</v>
      </c>
      <c r="AA20" s="47" t="s">
        <v>188</v>
      </c>
      <c r="AB20" s="46" t="s">
        <v>167</v>
      </c>
      <c r="AC20" s="1"/>
      <c r="AD20" s="1"/>
      <c r="AE20" s="1"/>
      <c r="AF20" s="1"/>
    </row>
    <row r="21" spans="1:32" ht="140.25" customHeight="1" x14ac:dyDescent="0.25">
      <c r="A21" s="1"/>
      <c r="B21" s="79"/>
      <c r="C21" s="79"/>
      <c r="D21" s="97"/>
      <c r="E21" s="86"/>
      <c r="F21" s="41"/>
      <c r="G21" s="48" t="s">
        <v>153</v>
      </c>
      <c r="H21" s="17" t="s">
        <v>125</v>
      </c>
      <c r="I21" s="43" t="s">
        <v>184</v>
      </c>
      <c r="J21" s="17" t="s">
        <v>75</v>
      </c>
      <c r="K21" s="17" t="s">
        <v>75</v>
      </c>
      <c r="L21" s="17" t="s">
        <v>150</v>
      </c>
      <c r="M21" s="44">
        <v>6</v>
      </c>
      <c r="N21" s="43">
        <v>3</v>
      </c>
      <c r="O21" s="23">
        <f t="shared" si="10"/>
        <v>18</v>
      </c>
      <c r="P21" s="20" t="str">
        <f t="shared" si="11"/>
        <v>ALTO</v>
      </c>
      <c r="Q21" s="43">
        <v>60</v>
      </c>
      <c r="R21" s="23">
        <f t="shared" si="12"/>
        <v>1080</v>
      </c>
      <c r="S21" s="23" t="str">
        <f t="shared" si="13"/>
        <v>I</v>
      </c>
      <c r="T21" s="23" t="str">
        <f t="shared" si="14"/>
        <v>No Aceptable</v>
      </c>
      <c r="U21" s="21">
        <v>4</v>
      </c>
      <c r="V21" s="30" t="s">
        <v>80</v>
      </c>
      <c r="W21" s="31" t="s">
        <v>84</v>
      </c>
      <c r="X21" s="39" t="s">
        <v>88</v>
      </c>
      <c r="Y21" s="39" t="s">
        <v>88</v>
      </c>
      <c r="Z21" s="39" t="s">
        <v>88</v>
      </c>
      <c r="AA21" s="47" t="s">
        <v>189</v>
      </c>
      <c r="AB21" s="46" t="s">
        <v>171</v>
      </c>
      <c r="AC21" s="1"/>
      <c r="AD21" s="1"/>
      <c r="AE21" s="1"/>
      <c r="AF21" s="1"/>
    </row>
    <row r="22" spans="1:32" ht="140.25" customHeight="1" x14ac:dyDescent="0.25">
      <c r="A22" s="1"/>
      <c r="B22" s="79"/>
      <c r="C22" s="79"/>
      <c r="D22" s="97"/>
      <c r="E22" s="86"/>
      <c r="F22" s="41" t="s">
        <v>84</v>
      </c>
      <c r="G22" s="16" t="s">
        <v>151</v>
      </c>
      <c r="H22" s="17" t="s">
        <v>125</v>
      </c>
      <c r="I22" s="18" t="s">
        <v>172</v>
      </c>
      <c r="J22" s="17" t="s">
        <v>75</v>
      </c>
      <c r="K22" s="17" t="s">
        <v>75</v>
      </c>
      <c r="L22" s="17" t="s">
        <v>150</v>
      </c>
      <c r="M22" s="19">
        <v>2</v>
      </c>
      <c r="N22" s="18">
        <v>2</v>
      </c>
      <c r="O22" s="18">
        <f t="shared" si="0"/>
        <v>4</v>
      </c>
      <c r="P22" s="20" t="str">
        <f t="shared" si="1"/>
        <v>BAJO</v>
      </c>
      <c r="Q22" s="18">
        <v>60</v>
      </c>
      <c r="R22" s="18">
        <f t="shared" si="2"/>
        <v>240</v>
      </c>
      <c r="S22" s="18" t="str">
        <f t="shared" si="3"/>
        <v>II</v>
      </c>
      <c r="T22" s="18" t="str">
        <f t="shared" si="4"/>
        <v>Aceptable con control Especifico</v>
      </c>
      <c r="U22" s="21">
        <v>4</v>
      </c>
      <c r="V22" s="50" t="s">
        <v>80</v>
      </c>
      <c r="W22" s="31" t="s">
        <v>84</v>
      </c>
      <c r="X22" s="39" t="s">
        <v>88</v>
      </c>
      <c r="Y22" s="39" t="s">
        <v>88</v>
      </c>
      <c r="Z22" s="39" t="s">
        <v>88</v>
      </c>
      <c r="AA22" s="49" t="s">
        <v>156</v>
      </c>
      <c r="AB22" s="49" t="s">
        <v>168</v>
      </c>
      <c r="AC22" s="1"/>
      <c r="AD22" s="1"/>
      <c r="AE22" s="1"/>
      <c r="AF22" s="1"/>
    </row>
    <row r="23" spans="1:32" ht="140.25" customHeight="1" x14ac:dyDescent="0.25">
      <c r="A23" s="1"/>
      <c r="B23" s="79"/>
      <c r="C23" s="79"/>
      <c r="D23" s="97"/>
      <c r="E23" s="86"/>
      <c r="F23" s="41" t="s">
        <v>84</v>
      </c>
      <c r="G23" s="16" t="s">
        <v>39</v>
      </c>
      <c r="H23" s="17" t="s">
        <v>120</v>
      </c>
      <c r="I23" s="18" t="s">
        <v>119</v>
      </c>
      <c r="J23" s="17" t="s">
        <v>75</v>
      </c>
      <c r="K23" s="17" t="s">
        <v>75</v>
      </c>
      <c r="L23" s="17" t="s">
        <v>121</v>
      </c>
      <c r="M23" s="19">
        <v>2</v>
      </c>
      <c r="N23" s="18">
        <v>3</v>
      </c>
      <c r="O23" s="18">
        <f t="shared" si="0"/>
        <v>6</v>
      </c>
      <c r="P23" s="20" t="str">
        <f t="shared" si="1"/>
        <v>MEDIO</v>
      </c>
      <c r="Q23" s="18">
        <v>25</v>
      </c>
      <c r="R23" s="18">
        <f t="shared" si="2"/>
        <v>150</v>
      </c>
      <c r="S23" s="18" t="str">
        <f t="shared" si="3"/>
        <v>II</v>
      </c>
      <c r="T23" s="18" t="str">
        <f t="shared" si="4"/>
        <v>Aceptable con control Especifico</v>
      </c>
      <c r="U23" s="21">
        <v>4</v>
      </c>
      <c r="V23" s="30" t="s">
        <v>118</v>
      </c>
      <c r="W23" s="31" t="s">
        <v>84</v>
      </c>
      <c r="X23" s="23" t="s">
        <v>88</v>
      </c>
      <c r="Y23" s="23" t="s">
        <v>88</v>
      </c>
      <c r="Z23" s="23" t="s">
        <v>88</v>
      </c>
      <c r="AA23" s="46" t="s">
        <v>173</v>
      </c>
      <c r="AB23" s="46" t="s">
        <v>169</v>
      </c>
      <c r="AC23" s="1"/>
      <c r="AD23" s="1"/>
      <c r="AE23" s="1"/>
      <c r="AF23" s="1"/>
    </row>
    <row r="24" spans="1:32" ht="140.25" customHeight="1" x14ac:dyDescent="0.25">
      <c r="A24" s="1"/>
      <c r="B24" s="79"/>
      <c r="C24" s="79"/>
      <c r="D24" s="97"/>
      <c r="E24" s="86"/>
      <c r="F24" s="41" t="s">
        <v>84</v>
      </c>
      <c r="G24" s="16" t="s">
        <v>192</v>
      </c>
      <c r="H24" s="17" t="s">
        <v>120</v>
      </c>
      <c r="I24" s="18" t="s">
        <v>127</v>
      </c>
      <c r="J24" s="17" t="s">
        <v>75</v>
      </c>
      <c r="K24" s="17" t="s">
        <v>75</v>
      </c>
      <c r="L24" s="17" t="s">
        <v>78</v>
      </c>
      <c r="M24" s="19">
        <v>6</v>
      </c>
      <c r="N24" s="18">
        <v>4</v>
      </c>
      <c r="O24" s="18">
        <f t="shared" si="0"/>
        <v>24</v>
      </c>
      <c r="P24" s="20" t="str">
        <f t="shared" si="1"/>
        <v>MUY ALTO</v>
      </c>
      <c r="Q24" s="18">
        <v>60</v>
      </c>
      <c r="R24" s="18">
        <f t="shared" si="2"/>
        <v>1440</v>
      </c>
      <c r="S24" s="18" t="str">
        <f t="shared" si="3"/>
        <v>I</v>
      </c>
      <c r="T24" s="18" t="str">
        <f t="shared" si="4"/>
        <v>No Aceptable</v>
      </c>
      <c r="U24" s="21">
        <v>4</v>
      </c>
      <c r="V24" s="50" t="s">
        <v>157</v>
      </c>
      <c r="W24" s="31" t="s">
        <v>84</v>
      </c>
      <c r="X24" s="18" t="s">
        <v>88</v>
      </c>
      <c r="Y24" s="18" t="s">
        <v>88</v>
      </c>
      <c r="Z24" s="18" t="s">
        <v>88</v>
      </c>
      <c r="AA24" s="49" t="s">
        <v>90</v>
      </c>
      <c r="AB24" s="49" t="s">
        <v>88</v>
      </c>
      <c r="AC24" s="1"/>
      <c r="AD24" s="1"/>
      <c r="AE24" s="1"/>
      <c r="AF24" s="1"/>
    </row>
    <row r="25" spans="1:32" ht="156.75" customHeight="1" x14ac:dyDescent="0.25">
      <c r="A25" s="1"/>
      <c r="B25" s="79"/>
      <c r="C25" s="79"/>
      <c r="D25" s="97"/>
      <c r="E25" s="86"/>
      <c r="F25" s="41" t="s">
        <v>84</v>
      </c>
      <c r="G25" s="16" t="s">
        <v>142</v>
      </c>
      <c r="H25" s="17" t="s">
        <v>120</v>
      </c>
      <c r="I25" s="18" t="s">
        <v>40</v>
      </c>
      <c r="J25" s="17" t="s">
        <v>75</v>
      </c>
      <c r="K25" s="17" t="s">
        <v>75</v>
      </c>
      <c r="L25" s="17" t="s">
        <v>143</v>
      </c>
      <c r="M25" s="19">
        <v>6</v>
      </c>
      <c r="N25" s="18">
        <v>4</v>
      </c>
      <c r="O25" s="18">
        <f t="shared" si="0"/>
        <v>24</v>
      </c>
      <c r="P25" s="20" t="str">
        <f t="shared" si="1"/>
        <v>MUY ALTO</v>
      </c>
      <c r="Q25" s="18">
        <v>60</v>
      </c>
      <c r="R25" s="18">
        <f>IF(Q25&gt;0,O25*Q25,"")</f>
        <v>1440</v>
      </c>
      <c r="S25" s="18" t="str">
        <f t="shared" si="3"/>
        <v>I</v>
      </c>
      <c r="T25" s="18" t="str">
        <f t="shared" si="4"/>
        <v>No Aceptable</v>
      </c>
      <c r="U25" s="21">
        <v>4</v>
      </c>
      <c r="V25" s="30" t="s">
        <v>122</v>
      </c>
      <c r="W25" s="31" t="s">
        <v>84</v>
      </c>
      <c r="X25" s="23" t="s">
        <v>88</v>
      </c>
      <c r="Y25" s="23" t="s">
        <v>88</v>
      </c>
      <c r="Z25" s="23" t="s">
        <v>88</v>
      </c>
      <c r="AA25" s="46" t="s">
        <v>144</v>
      </c>
      <c r="AB25" s="46" t="s">
        <v>217</v>
      </c>
      <c r="AC25" s="1"/>
      <c r="AD25" s="1"/>
      <c r="AE25" s="1"/>
      <c r="AF25" s="1"/>
    </row>
    <row r="26" spans="1:32" ht="140.25" customHeight="1" x14ac:dyDescent="0.25">
      <c r="A26" s="1"/>
      <c r="B26" s="79"/>
      <c r="C26" s="79"/>
      <c r="D26" s="97"/>
      <c r="E26" s="86"/>
      <c r="F26" s="41" t="s">
        <v>84</v>
      </c>
      <c r="G26" s="16" t="s">
        <v>193</v>
      </c>
      <c r="H26" s="17" t="s">
        <v>231</v>
      </c>
      <c r="I26" s="18" t="s">
        <v>128</v>
      </c>
      <c r="J26" s="17" t="s">
        <v>75</v>
      </c>
      <c r="K26" s="17" t="s">
        <v>75</v>
      </c>
      <c r="L26" s="17" t="s">
        <v>79</v>
      </c>
      <c r="M26" s="19">
        <v>6</v>
      </c>
      <c r="N26" s="18">
        <v>4</v>
      </c>
      <c r="O26" s="18">
        <f t="shared" si="0"/>
        <v>24</v>
      </c>
      <c r="P26" s="20" t="str">
        <f t="shared" si="1"/>
        <v>MUY ALTO</v>
      </c>
      <c r="Q26" s="18">
        <v>60</v>
      </c>
      <c r="R26" s="18">
        <f t="shared" si="2"/>
        <v>1440</v>
      </c>
      <c r="S26" s="18" t="str">
        <f t="shared" si="3"/>
        <v>I</v>
      </c>
      <c r="T26" s="18" t="str">
        <f t="shared" si="4"/>
        <v>No Aceptable</v>
      </c>
      <c r="U26" s="21">
        <v>4</v>
      </c>
      <c r="V26" s="30" t="s">
        <v>83</v>
      </c>
      <c r="W26" s="31" t="s">
        <v>84</v>
      </c>
      <c r="X26" s="18" t="s">
        <v>88</v>
      </c>
      <c r="Y26" s="18" t="s">
        <v>88</v>
      </c>
      <c r="Z26" s="18" t="s">
        <v>88</v>
      </c>
      <c r="AA26" s="49" t="s">
        <v>100</v>
      </c>
      <c r="AB26" s="49" t="s">
        <v>99</v>
      </c>
      <c r="AC26" s="1"/>
      <c r="AD26" s="1"/>
      <c r="AE26" s="1"/>
      <c r="AF26" s="1"/>
    </row>
    <row r="27" spans="1:32" ht="150.75" customHeight="1" x14ac:dyDescent="0.25">
      <c r="A27" s="1"/>
      <c r="B27" s="79"/>
      <c r="C27" s="79"/>
      <c r="D27" s="97"/>
      <c r="E27" s="86"/>
      <c r="F27" s="41" t="s">
        <v>84</v>
      </c>
      <c r="G27" s="16" t="s">
        <v>194</v>
      </c>
      <c r="H27" s="53" t="s">
        <v>139</v>
      </c>
      <c r="I27" s="18" t="s">
        <v>174</v>
      </c>
      <c r="J27" s="17" t="s">
        <v>75</v>
      </c>
      <c r="K27" s="17" t="s">
        <v>75</v>
      </c>
      <c r="L27" s="17" t="s">
        <v>107</v>
      </c>
      <c r="M27" s="19">
        <v>6</v>
      </c>
      <c r="N27" s="18">
        <v>4</v>
      </c>
      <c r="O27" s="23">
        <f t="shared" ref="O27:O28" si="15">+IF(M27&gt;0,M27*N27," ")</f>
        <v>24</v>
      </c>
      <c r="P27" s="20" t="str">
        <f t="shared" ref="P27:P28" si="16">IF(N27&gt;0,IF(O27&gt;=24,"MUY ALTO",IF(O27&gt;=10,"ALTO",IF(O27&gt;=6,"MEDIO",IF(O27&gt;=2,"BAJO"," "))))," ")</f>
        <v>MUY ALTO</v>
      </c>
      <c r="Q27" s="18">
        <v>100</v>
      </c>
      <c r="R27" s="23">
        <f t="shared" ref="R27:R28" si="17">IF(Q27&gt;0,O27*Q27,"")</f>
        <v>2400</v>
      </c>
      <c r="S27" s="23" t="str">
        <f t="shared" ref="S27:S28" si="18">+IF(Q27&gt;0,IF(R27&gt;=600,"I",IF(R27&gt;=150,"II",IF(R27&gt;=400,"III",IF(R27&gt;=20,"IV"," "))))," ")</f>
        <v>I</v>
      </c>
      <c r="T27" s="23" t="str">
        <f t="shared" ref="T27:T28" si="19">IF(R27&gt;0,IF(S27="I","No Aceptable",IF(S27="II","Aceptable con control Especifico",IF(S27="III","Mejorable",IF(S27="IV","Aveptable","")))),"")</f>
        <v>No Aceptable</v>
      </c>
      <c r="U27" s="21">
        <v>4</v>
      </c>
      <c r="V27" s="29" t="s">
        <v>66</v>
      </c>
      <c r="W27" s="31" t="s">
        <v>84</v>
      </c>
      <c r="X27" s="18" t="s">
        <v>88</v>
      </c>
      <c r="Y27" s="18" t="s">
        <v>88</v>
      </c>
      <c r="Z27" s="18" t="s">
        <v>88</v>
      </c>
      <c r="AA27" s="49" t="s">
        <v>175</v>
      </c>
      <c r="AB27" s="49" t="s">
        <v>158</v>
      </c>
      <c r="AC27" s="1"/>
      <c r="AD27" s="1"/>
      <c r="AE27" s="1"/>
      <c r="AF27" s="1"/>
    </row>
    <row r="28" spans="1:32" ht="140.25" customHeight="1" x14ac:dyDescent="0.25">
      <c r="A28" s="1"/>
      <c r="B28" s="79"/>
      <c r="C28" s="79"/>
      <c r="D28" s="97"/>
      <c r="E28" s="86"/>
      <c r="F28" s="41" t="s">
        <v>84</v>
      </c>
      <c r="G28" s="16" t="s">
        <v>67</v>
      </c>
      <c r="H28" s="17" t="s">
        <v>231</v>
      </c>
      <c r="I28" s="18" t="s">
        <v>176</v>
      </c>
      <c r="J28" s="17" t="s">
        <v>75</v>
      </c>
      <c r="K28" s="17" t="s">
        <v>75</v>
      </c>
      <c r="L28" s="17" t="s">
        <v>78</v>
      </c>
      <c r="M28" s="19">
        <v>6</v>
      </c>
      <c r="N28" s="18">
        <v>3</v>
      </c>
      <c r="O28" s="23">
        <f t="shared" si="15"/>
        <v>18</v>
      </c>
      <c r="P28" s="20" t="str">
        <f t="shared" si="16"/>
        <v>ALTO</v>
      </c>
      <c r="Q28" s="18">
        <v>25</v>
      </c>
      <c r="R28" s="23">
        <f t="shared" si="17"/>
        <v>450</v>
      </c>
      <c r="S28" s="23" t="str">
        <f t="shared" si="18"/>
        <v>II</v>
      </c>
      <c r="T28" s="23" t="str">
        <f t="shared" si="19"/>
        <v>Aceptable con control Especifico</v>
      </c>
      <c r="U28" s="21">
        <v>4</v>
      </c>
      <c r="V28" s="30" t="s">
        <v>82</v>
      </c>
      <c r="W28" s="31" t="s">
        <v>84</v>
      </c>
      <c r="X28" s="18" t="s">
        <v>88</v>
      </c>
      <c r="Y28" s="18" t="s">
        <v>88</v>
      </c>
      <c r="Z28" s="18" t="s">
        <v>88</v>
      </c>
      <c r="AA28" s="46" t="s">
        <v>195</v>
      </c>
      <c r="AB28" s="46" t="s">
        <v>88</v>
      </c>
      <c r="AC28" s="1"/>
      <c r="AD28" s="1"/>
      <c r="AE28" s="1"/>
      <c r="AF28" s="1"/>
    </row>
    <row r="29" spans="1:32" ht="216.75" customHeight="1" x14ac:dyDescent="0.25">
      <c r="A29" s="1"/>
      <c r="B29" s="79"/>
      <c r="C29" s="79"/>
      <c r="D29" s="97"/>
      <c r="E29" s="86"/>
      <c r="F29" s="41" t="s">
        <v>84</v>
      </c>
      <c r="G29" s="16" t="s">
        <v>47</v>
      </c>
      <c r="H29" s="17" t="s">
        <v>231</v>
      </c>
      <c r="I29" s="18" t="s">
        <v>64</v>
      </c>
      <c r="J29" s="17" t="s">
        <v>75</v>
      </c>
      <c r="K29" s="17" t="s">
        <v>177</v>
      </c>
      <c r="L29" s="17" t="s">
        <v>75</v>
      </c>
      <c r="M29" s="19">
        <v>10</v>
      </c>
      <c r="N29" s="18">
        <v>3</v>
      </c>
      <c r="O29" s="18">
        <f t="shared" ref="O29:O48" si="20">+IF(M29&gt;0,M29*N29," ")</f>
        <v>30</v>
      </c>
      <c r="P29" s="20" t="str">
        <f t="shared" ref="P29:P48" si="21">IF(N29&gt;0,IF(O29&gt;=24,"MUY ALTO",IF(O29&gt;=10,"ALTO",IF(O29&gt;=6,"MEDIO",IF(O29&gt;=2,"BAJO"," "))))," ")</f>
        <v>MUY ALTO</v>
      </c>
      <c r="Q29" s="18">
        <v>100</v>
      </c>
      <c r="R29" s="18">
        <f t="shared" ref="R29:R48" si="22">IF(Q29&gt;0,O29*Q29,"")</f>
        <v>3000</v>
      </c>
      <c r="S29" s="18" t="str">
        <f t="shared" ref="S29:S48" si="23">+IF(Q29&gt;0,IF(R29&gt;=600,"I",IF(R29&gt;=150,"II",IF(R29&gt;=400,"III",IF(R29&gt;=20,"IV"," "))))," ")</f>
        <v>I</v>
      </c>
      <c r="T29" s="18" t="str">
        <f t="shared" ref="T29:T48" si="24">IF(R29&gt;0,IF(S29="I","No Aceptable",IF(S29="II","Aceptable con control Especifico",IF(S29="III","Mejorable",IF(S29="IV","Aveptable","")))),"")</f>
        <v>No Aceptable</v>
      </c>
      <c r="U29" s="21">
        <v>4</v>
      </c>
      <c r="V29" s="30" t="s">
        <v>80</v>
      </c>
      <c r="W29" s="31" t="s">
        <v>84</v>
      </c>
      <c r="X29" s="18" t="s">
        <v>88</v>
      </c>
      <c r="Y29" s="18" t="s">
        <v>88</v>
      </c>
      <c r="Z29" s="18" t="s">
        <v>88</v>
      </c>
      <c r="AA29" s="49" t="s">
        <v>197</v>
      </c>
      <c r="AB29" s="49" t="s">
        <v>196</v>
      </c>
      <c r="AC29" s="1"/>
      <c r="AD29" s="1"/>
      <c r="AE29" s="1"/>
      <c r="AF29" s="1"/>
    </row>
    <row r="30" spans="1:32" ht="156.75" customHeight="1" x14ac:dyDescent="0.25">
      <c r="A30" s="1"/>
      <c r="B30" s="79"/>
      <c r="C30" s="79"/>
      <c r="D30" s="97"/>
      <c r="E30" s="86"/>
      <c r="F30" s="41" t="s">
        <v>84</v>
      </c>
      <c r="G30" s="16" t="s">
        <v>48</v>
      </c>
      <c r="H30" s="17" t="s">
        <v>231</v>
      </c>
      <c r="I30" s="18" t="s">
        <v>64</v>
      </c>
      <c r="J30" s="17" t="s">
        <v>75</v>
      </c>
      <c r="K30" s="17" t="s">
        <v>77</v>
      </c>
      <c r="L30" s="17" t="s">
        <v>75</v>
      </c>
      <c r="M30" s="19">
        <v>10</v>
      </c>
      <c r="N30" s="18">
        <v>3</v>
      </c>
      <c r="O30" s="18">
        <f t="shared" si="20"/>
        <v>30</v>
      </c>
      <c r="P30" s="20" t="str">
        <f t="shared" si="21"/>
        <v>MUY ALTO</v>
      </c>
      <c r="Q30" s="18">
        <v>100</v>
      </c>
      <c r="R30" s="18">
        <f t="shared" si="22"/>
        <v>3000</v>
      </c>
      <c r="S30" s="18" t="str">
        <f t="shared" si="23"/>
        <v>I</v>
      </c>
      <c r="T30" s="18" t="str">
        <f t="shared" si="24"/>
        <v>No Aceptable</v>
      </c>
      <c r="U30" s="21">
        <v>4</v>
      </c>
      <c r="V30" s="30" t="s">
        <v>80</v>
      </c>
      <c r="W30" s="31" t="s">
        <v>84</v>
      </c>
      <c r="X30" s="23" t="s">
        <v>88</v>
      </c>
      <c r="Y30" s="23" t="s">
        <v>88</v>
      </c>
      <c r="Z30" s="23" t="s">
        <v>88</v>
      </c>
      <c r="AA30" s="49" t="s">
        <v>93</v>
      </c>
      <c r="AB30" s="49" t="s">
        <v>226</v>
      </c>
      <c r="AC30" s="1"/>
      <c r="AD30" s="1"/>
      <c r="AE30" s="1"/>
      <c r="AF30" s="1"/>
    </row>
    <row r="31" spans="1:32" ht="140.25" customHeight="1" x14ac:dyDescent="0.25">
      <c r="A31" s="1"/>
      <c r="B31" s="79"/>
      <c r="C31" s="79"/>
      <c r="D31" s="97"/>
      <c r="E31" s="86"/>
      <c r="F31" s="41" t="s">
        <v>84</v>
      </c>
      <c r="G31" s="16" t="s">
        <v>49</v>
      </c>
      <c r="H31" s="17" t="s">
        <v>231</v>
      </c>
      <c r="I31" s="18" t="s">
        <v>68</v>
      </c>
      <c r="J31" s="17" t="s">
        <v>75</v>
      </c>
      <c r="K31" s="17" t="s">
        <v>108</v>
      </c>
      <c r="L31" s="17" t="s">
        <v>75</v>
      </c>
      <c r="M31" s="19">
        <v>6</v>
      </c>
      <c r="N31" s="18">
        <v>2</v>
      </c>
      <c r="O31" s="18">
        <f t="shared" si="20"/>
        <v>12</v>
      </c>
      <c r="P31" s="20" t="str">
        <f t="shared" si="21"/>
        <v>ALTO</v>
      </c>
      <c r="Q31" s="18">
        <v>100</v>
      </c>
      <c r="R31" s="18">
        <f t="shared" si="22"/>
        <v>1200</v>
      </c>
      <c r="S31" s="18" t="str">
        <f t="shared" si="23"/>
        <v>I</v>
      </c>
      <c r="T31" s="18" t="str">
        <f t="shared" si="24"/>
        <v>No Aceptable</v>
      </c>
      <c r="U31" s="21">
        <v>4</v>
      </c>
      <c r="V31" s="30" t="s">
        <v>80</v>
      </c>
      <c r="W31" s="31" t="s">
        <v>84</v>
      </c>
      <c r="X31" s="23" t="s">
        <v>88</v>
      </c>
      <c r="Y31" s="23" t="s">
        <v>88</v>
      </c>
      <c r="Z31" s="23" t="s">
        <v>88</v>
      </c>
      <c r="AA31" s="46" t="s">
        <v>198</v>
      </c>
      <c r="AB31" s="49" t="s">
        <v>88</v>
      </c>
      <c r="AC31" s="1"/>
      <c r="AD31" s="1"/>
      <c r="AE31" s="1"/>
      <c r="AF31" s="1"/>
    </row>
    <row r="32" spans="1:32" ht="140.25" customHeight="1" x14ac:dyDescent="0.25">
      <c r="A32" s="1"/>
      <c r="B32" s="79"/>
      <c r="C32" s="79"/>
      <c r="D32" s="97"/>
      <c r="E32" s="86"/>
      <c r="F32" s="41" t="s">
        <v>84</v>
      </c>
      <c r="G32" s="24" t="s">
        <v>50</v>
      </c>
      <c r="H32" s="53" t="s">
        <v>51</v>
      </c>
      <c r="I32" s="18" t="s">
        <v>69</v>
      </c>
      <c r="J32" s="17" t="s">
        <v>75</v>
      </c>
      <c r="K32" s="17" t="s">
        <v>75</v>
      </c>
      <c r="L32" s="17" t="s">
        <v>78</v>
      </c>
      <c r="M32" s="19">
        <v>2</v>
      </c>
      <c r="N32" s="18">
        <v>4</v>
      </c>
      <c r="O32" s="18">
        <f t="shared" si="20"/>
        <v>8</v>
      </c>
      <c r="P32" s="20" t="str">
        <f t="shared" si="21"/>
        <v>MEDIO</v>
      </c>
      <c r="Q32" s="18">
        <v>25</v>
      </c>
      <c r="R32" s="18">
        <f t="shared" si="22"/>
        <v>200</v>
      </c>
      <c r="S32" s="18" t="str">
        <f t="shared" si="23"/>
        <v>II</v>
      </c>
      <c r="T32" s="18" t="str">
        <f t="shared" si="24"/>
        <v>Aceptable con control Especifico</v>
      </c>
      <c r="U32" s="21">
        <v>4</v>
      </c>
      <c r="V32" s="30" t="s">
        <v>86</v>
      </c>
      <c r="W32" s="31" t="s">
        <v>84</v>
      </c>
      <c r="X32" s="18" t="s">
        <v>88</v>
      </c>
      <c r="Y32" s="18" t="s">
        <v>88</v>
      </c>
      <c r="Z32" s="18" t="s">
        <v>88</v>
      </c>
      <c r="AA32" s="49" t="s">
        <v>199</v>
      </c>
      <c r="AB32" s="49" t="s">
        <v>88</v>
      </c>
      <c r="AC32" s="1"/>
      <c r="AD32" s="1"/>
      <c r="AE32" s="1"/>
      <c r="AF32" s="1"/>
    </row>
    <row r="33" spans="1:32" ht="140.25" customHeight="1" x14ac:dyDescent="0.25">
      <c r="A33" s="1"/>
      <c r="B33" s="79"/>
      <c r="C33" s="79"/>
      <c r="D33" s="97"/>
      <c r="E33" s="86"/>
      <c r="F33" s="41" t="s">
        <v>84</v>
      </c>
      <c r="G33" s="16" t="s">
        <v>216</v>
      </c>
      <c r="H33" s="17" t="s">
        <v>123</v>
      </c>
      <c r="I33" s="18" t="s">
        <v>145</v>
      </c>
      <c r="J33" s="17" t="s">
        <v>75</v>
      </c>
      <c r="K33" s="17" t="s">
        <v>75</v>
      </c>
      <c r="L33" s="17" t="s">
        <v>78</v>
      </c>
      <c r="M33" s="19">
        <v>6</v>
      </c>
      <c r="N33" s="18">
        <v>4</v>
      </c>
      <c r="O33" s="18">
        <f t="shared" si="20"/>
        <v>24</v>
      </c>
      <c r="P33" s="20" t="str">
        <f t="shared" si="21"/>
        <v>MUY ALTO</v>
      </c>
      <c r="Q33" s="18">
        <v>60</v>
      </c>
      <c r="R33" s="18">
        <f t="shared" si="22"/>
        <v>1440</v>
      </c>
      <c r="S33" s="18" t="str">
        <f t="shared" si="23"/>
        <v>I</v>
      </c>
      <c r="T33" s="18" t="str">
        <f t="shared" si="24"/>
        <v>No Aceptable</v>
      </c>
      <c r="U33" s="21">
        <v>4</v>
      </c>
      <c r="V33" s="30" t="s">
        <v>82</v>
      </c>
      <c r="W33" s="31" t="s">
        <v>84</v>
      </c>
      <c r="X33" s="23" t="s">
        <v>88</v>
      </c>
      <c r="Y33" s="23" t="s">
        <v>88</v>
      </c>
      <c r="Z33" s="23" t="s">
        <v>88</v>
      </c>
      <c r="AA33" s="49" t="s">
        <v>229</v>
      </c>
      <c r="AB33" s="49" t="s">
        <v>88</v>
      </c>
      <c r="AC33" s="1"/>
      <c r="AD33" s="1"/>
      <c r="AE33" s="1"/>
      <c r="AF33" s="1"/>
    </row>
    <row r="34" spans="1:32" ht="201.75" customHeight="1" x14ac:dyDescent="0.25">
      <c r="A34" s="1"/>
      <c r="B34" s="79"/>
      <c r="C34" s="79"/>
      <c r="D34" s="97"/>
      <c r="E34" s="86"/>
      <c r="F34" s="41" t="s">
        <v>84</v>
      </c>
      <c r="G34" s="16" t="s">
        <v>200</v>
      </c>
      <c r="H34" s="17" t="s">
        <v>41</v>
      </c>
      <c r="I34" s="18" t="s">
        <v>178</v>
      </c>
      <c r="J34" s="17" t="s">
        <v>75</v>
      </c>
      <c r="K34" s="17" t="s">
        <v>75</v>
      </c>
      <c r="L34" s="17" t="s">
        <v>201</v>
      </c>
      <c r="M34" s="19">
        <v>10</v>
      </c>
      <c r="N34" s="18">
        <v>4</v>
      </c>
      <c r="O34" s="18">
        <f t="shared" si="20"/>
        <v>40</v>
      </c>
      <c r="P34" s="20" t="str">
        <f t="shared" si="21"/>
        <v>MUY ALTO</v>
      </c>
      <c r="Q34" s="18">
        <v>100</v>
      </c>
      <c r="R34" s="18">
        <f t="shared" si="22"/>
        <v>4000</v>
      </c>
      <c r="S34" s="18" t="str">
        <f t="shared" si="23"/>
        <v>I</v>
      </c>
      <c r="T34" s="18" t="str">
        <f t="shared" si="24"/>
        <v>No Aceptable</v>
      </c>
      <c r="U34" s="21">
        <v>4</v>
      </c>
      <c r="V34" s="30" t="s">
        <v>80</v>
      </c>
      <c r="W34" s="31" t="s">
        <v>84</v>
      </c>
      <c r="X34" s="18" t="s">
        <v>88</v>
      </c>
      <c r="Y34" s="18" t="s">
        <v>88</v>
      </c>
      <c r="Z34" s="18" t="s">
        <v>88</v>
      </c>
      <c r="AA34" s="46" t="s">
        <v>203</v>
      </c>
      <c r="AB34" s="49" t="s">
        <v>202</v>
      </c>
      <c r="AC34" s="1"/>
      <c r="AD34" s="1"/>
      <c r="AE34" s="1"/>
      <c r="AF34" s="1"/>
    </row>
    <row r="35" spans="1:32" ht="140.25" customHeight="1" x14ac:dyDescent="0.25">
      <c r="A35" s="1"/>
      <c r="B35" s="79"/>
      <c r="C35" s="79"/>
      <c r="D35" s="97"/>
      <c r="E35" s="86"/>
      <c r="F35" s="41" t="s">
        <v>84</v>
      </c>
      <c r="G35" s="16" t="s">
        <v>52</v>
      </c>
      <c r="H35" s="17" t="s">
        <v>41</v>
      </c>
      <c r="I35" s="18" t="s">
        <v>71</v>
      </c>
      <c r="J35" s="17" t="s">
        <v>75</v>
      </c>
      <c r="K35" s="17" t="s">
        <v>75</v>
      </c>
      <c r="L35" s="17" t="s">
        <v>109</v>
      </c>
      <c r="M35" s="19">
        <v>2</v>
      </c>
      <c r="N35" s="18">
        <v>3</v>
      </c>
      <c r="O35" s="18">
        <f t="shared" si="20"/>
        <v>6</v>
      </c>
      <c r="P35" s="20" t="str">
        <f t="shared" si="21"/>
        <v>MEDIO</v>
      </c>
      <c r="Q35" s="18">
        <v>60</v>
      </c>
      <c r="R35" s="18">
        <f t="shared" si="22"/>
        <v>360</v>
      </c>
      <c r="S35" s="18" t="str">
        <f t="shared" si="23"/>
        <v>II</v>
      </c>
      <c r="T35" s="18" t="str">
        <f t="shared" si="24"/>
        <v>Aceptable con control Especifico</v>
      </c>
      <c r="U35" s="21">
        <v>4</v>
      </c>
      <c r="V35" s="30" t="s">
        <v>82</v>
      </c>
      <c r="W35" s="31" t="s">
        <v>87</v>
      </c>
      <c r="X35" s="23" t="s">
        <v>88</v>
      </c>
      <c r="Y35" s="23" t="s">
        <v>88</v>
      </c>
      <c r="Z35" s="23" t="s">
        <v>88</v>
      </c>
      <c r="AA35" s="49" t="s">
        <v>95</v>
      </c>
      <c r="AB35" s="49" t="s">
        <v>96</v>
      </c>
      <c r="AC35" s="1"/>
      <c r="AD35" s="1"/>
      <c r="AE35" s="1"/>
      <c r="AF35" s="1"/>
    </row>
    <row r="36" spans="1:32" ht="140.25" customHeight="1" x14ac:dyDescent="0.25">
      <c r="A36" s="1"/>
      <c r="B36" s="79"/>
      <c r="C36" s="79"/>
      <c r="D36" s="97"/>
      <c r="E36" s="86"/>
      <c r="F36" s="41" t="s">
        <v>84</v>
      </c>
      <c r="G36" s="16" t="s">
        <v>204</v>
      </c>
      <c r="H36" s="17" t="s">
        <v>232</v>
      </c>
      <c r="I36" s="18" t="s">
        <v>72</v>
      </c>
      <c r="J36" s="17" t="s">
        <v>75</v>
      </c>
      <c r="K36" s="17" t="s">
        <v>75</v>
      </c>
      <c r="L36" s="17" t="s">
        <v>150</v>
      </c>
      <c r="M36" s="19">
        <v>10</v>
      </c>
      <c r="N36" s="18">
        <v>2</v>
      </c>
      <c r="O36" s="18">
        <f t="shared" si="20"/>
        <v>20</v>
      </c>
      <c r="P36" s="20" t="str">
        <f t="shared" si="21"/>
        <v>ALTO</v>
      </c>
      <c r="Q36" s="18">
        <v>100</v>
      </c>
      <c r="R36" s="18">
        <f t="shared" si="22"/>
        <v>2000</v>
      </c>
      <c r="S36" s="18" t="str">
        <f t="shared" si="23"/>
        <v>I</v>
      </c>
      <c r="T36" s="18" t="str">
        <f t="shared" si="24"/>
        <v>No Aceptable</v>
      </c>
      <c r="U36" s="21">
        <v>4</v>
      </c>
      <c r="V36" s="30" t="s">
        <v>80</v>
      </c>
      <c r="W36" s="31" t="s">
        <v>84</v>
      </c>
      <c r="X36" s="18" t="s">
        <v>88</v>
      </c>
      <c r="Y36" s="18" t="s">
        <v>88</v>
      </c>
      <c r="Z36" s="18" t="s">
        <v>88</v>
      </c>
      <c r="AA36" s="49" t="s">
        <v>205</v>
      </c>
      <c r="AB36" s="46" t="s">
        <v>129</v>
      </c>
      <c r="AC36" s="1"/>
      <c r="AD36" s="1"/>
      <c r="AE36" s="1"/>
      <c r="AF36" s="1"/>
    </row>
    <row r="37" spans="1:32" ht="140.25" customHeight="1" x14ac:dyDescent="0.25">
      <c r="A37" s="1"/>
      <c r="B37" s="79"/>
      <c r="C37" s="79"/>
      <c r="D37" s="97"/>
      <c r="E37" s="86"/>
      <c r="F37" s="41" t="s">
        <v>84</v>
      </c>
      <c r="G37" s="16" t="s">
        <v>130</v>
      </c>
      <c r="H37" s="17" t="s">
        <v>123</v>
      </c>
      <c r="I37" s="18" t="s">
        <v>127</v>
      </c>
      <c r="J37" s="17" t="s">
        <v>75</v>
      </c>
      <c r="K37" s="17" t="s">
        <v>75</v>
      </c>
      <c r="L37" s="17" t="s">
        <v>78</v>
      </c>
      <c r="M37" s="19">
        <v>6</v>
      </c>
      <c r="N37" s="18">
        <v>3</v>
      </c>
      <c r="O37" s="18">
        <f t="shared" si="20"/>
        <v>18</v>
      </c>
      <c r="P37" s="20" t="str">
        <f t="shared" si="21"/>
        <v>ALTO</v>
      </c>
      <c r="Q37" s="18">
        <v>60</v>
      </c>
      <c r="R37" s="18">
        <f t="shared" si="22"/>
        <v>1080</v>
      </c>
      <c r="S37" s="18" t="str">
        <f t="shared" si="23"/>
        <v>I</v>
      </c>
      <c r="T37" s="18" t="str">
        <f t="shared" si="24"/>
        <v>No Aceptable</v>
      </c>
      <c r="U37" s="21">
        <v>4</v>
      </c>
      <c r="V37" s="30" t="s">
        <v>82</v>
      </c>
      <c r="W37" s="31" t="s">
        <v>84</v>
      </c>
      <c r="X37" s="23" t="s">
        <v>88</v>
      </c>
      <c r="Y37" s="23" t="s">
        <v>88</v>
      </c>
      <c r="Z37" s="23" t="s">
        <v>88</v>
      </c>
      <c r="AA37" s="49" t="s">
        <v>227</v>
      </c>
      <c r="AB37" s="49" t="s">
        <v>88</v>
      </c>
      <c r="AC37" s="1"/>
      <c r="AD37" s="1"/>
      <c r="AE37" s="1"/>
      <c r="AF37" s="1"/>
    </row>
    <row r="38" spans="1:32" ht="140.25" customHeight="1" x14ac:dyDescent="0.25">
      <c r="A38" s="1"/>
      <c r="B38" s="79"/>
      <c r="C38" s="79"/>
      <c r="D38" s="97"/>
      <c r="E38" s="86"/>
      <c r="F38" s="41" t="s">
        <v>84</v>
      </c>
      <c r="G38" s="16" t="s">
        <v>53</v>
      </c>
      <c r="H38" s="17" t="s">
        <v>123</v>
      </c>
      <c r="I38" s="18" t="s">
        <v>131</v>
      </c>
      <c r="J38" s="17" t="s">
        <v>75</v>
      </c>
      <c r="K38" s="17" t="s">
        <v>75</v>
      </c>
      <c r="L38" s="17" t="s">
        <v>78</v>
      </c>
      <c r="M38" s="19">
        <v>2</v>
      </c>
      <c r="N38" s="18">
        <v>3</v>
      </c>
      <c r="O38" s="18">
        <f t="shared" si="20"/>
        <v>6</v>
      </c>
      <c r="P38" s="20" t="str">
        <f t="shared" si="21"/>
        <v>MEDIO</v>
      </c>
      <c r="Q38" s="18">
        <v>25</v>
      </c>
      <c r="R38" s="18">
        <f t="shared" si="22"/>
        <v>150</v>
      </c>
      <c r="S38" s="18" t="str">
        <f t="shared" si="23"/>
        <v>II</v>
      </c>
      <c r="T38" s="18" t="str">
        <f t="shared" si="24"/>
        <v>Aceptable con control Especifico</v>
      </c>
      <c r="U38" s="21">
        <v>4</v>
      </c>
      <c r="V38" s="30" t="s">
        <v>82</v>
      </c>
      <c r="W38" s="31" t="s">
        <v>84</v>
      </c>
      <c r="X38" s="24" t="s">
        <v>88</v>
      </c>
      <c r="Y38" s="24" t="s">
        <v>88</v>
      </c>
      <c r="Z38" s="24" t="s">
        <v>88</v>
      </c>
      <c r="AA38" s="51" t="s">
        <v>207</v>
      </c>
      <c r="AB38" s="51" t="s">
        <v>161</v>
      </c>
      <c r="AC38" s="1"/>
      <c r="AD38" s="1"/>
      <c r="AE38" s="1"/>
      <c r="AF38" s="1"/>
    </row>
    <row r="39" spans="1:32" ht="140.25" customHeight="1" x14ac:dyDescent="0.25">
      <c r="A39" s="1"/>
      <c r="B39" s="79"/>
      <c r="C39" s="79"/>
      <c r="D39" s="97"/>
      <c r="E39" s="86"/>
      <c r="F39" s="41" t="s">
        <v>84</v>
      </c>
      <c r="G39" s="16" t="s">
        <v>220</v>
      </c>
      <c r="H39" s="17" t="s">
        <v>221</v>
      </c>
      <c r="I39" s="18" t="s">
        <v>70</v>
      </c>
      <c r="J39" s="17" t="s">
        <v>75</v>
      </c>
      <c r="K39" s="17" t="s">
        <v>75</v>
      </c>
      <c r="L39" s="17" t="s">
        <v>148</v>
      </c>
      <c r="M39" s="19">
        <v>2</v>
      </c>
      <c r="N39" s="18">
        <v>4</v>
      </c>
      <c r="O39" s="18">
        <f t="shared" si="20"/>
        <v>8</v>
      </c>
      <c r="P39" s="20" t="str">
        <f t="shared" si="21"/>
        <v>MEDIO</v>
      </c>
      <c r="Q39" s="18">
        <v>100</v>
      </c>
      <c r="R39" s="18">
        <f t="shared" si="22"/>
        <v>800</v>
      </c>
      <c r="S39" s="18" t="str">
        <f t="shared" si="23"/>
        <v>I</v>
      </c>
      <c r="T39" s="18" t="str">
        <f t="shared" si="24"/>
        <v>No Aceptable</v>
      </c>
      <c r="U39" s="21">
        <v>4</v>
      </c>
      <c r="V39" s="30" t="s">
        <v>80</v>
      </c>
      <c r="W39" s="31" t="s">
        <v>84</v>
      </c>
      <c r="X39" s="18" t="s">
        <v>88</v>
      </c>
      <c r="Y39" s="18" t="s">
        <v>88</v>
      </c>
      <c r="Z39" s="18" t="s">
        <v>88</v>
      </c>
      <c r="AA39" s="49" t="s">
        <v>132</v>
      </c>
      <c r="AB39" s="46" t="s">
        <v>106</v>
      </c>
      <c r="AC39" s="1"/>
      <c r="AD39" s="1"/>
      <c r="AE39" s="1"/>
      <c r="AF39" s="1"/>
    </row>
    <row r="40" spans="1:32" ht="140.25" customHeight="1" x14ac:dyDescent="0.25">
      <c r="A40" s="1"/>
      <c r="B40" s="79"/>
      <c r="C40" s="79"/>
      <c r="D40" s="97"/>
      <c r="E40" s="86"/>
      <c r="F40" s="41" t="s">
        <v>87</v>
      </c>
      <c r="G40" s="16" t="s">
        <v>102</v>
      </c>
      <c r="H40" s="42" t="s">
        <v>41</v>
      </c>
      <c r="I40" s="43" t="s">
        <v>103</v>
      </c>
      <c r="J40" s="42" t="s">
        <v>75</v>
      </c>
      <c r="K40" s="42" t="s">
        <v>104</v>
      </c>
      <c r="L40" s="42" t="s">
        <v>105</v>
      </c>
      <c r="M40" s="44">
        <v>10</v>
      </c>
      <c r="N40" s="43">
        <v>2</v>
      </c>
      <c r="O40" s="23">
        <f t="shared" ref="O40" si="25">+IF(M40&gt;0,M40*N40," ")</f>
        <v>20</v>
      </c>
      <c r="P40" s="20" t="str">
        <f t="shared" ref="P40" si="26">IF(N40&gt;0,IF(O40&gt;=24,"MUY ALTO",IF(O40&gt;=10,"ALTO",IF(O40&gt;=6,"MEDIO",IF(O40&gt;=2,"BAJO"," "))))," ")</f>
        <v>ALTO</v>
      </c>
      <c r="Q40" s="43">
        <v>60</v>
      </c>
      <c r="R40" s="23">
        <f t="shared" ref="R40" si="27">IF(Q40&gt;0,O40*Q40,"")</f>
        <v>1200</v>
      </c>
      <c r="S40" s="23" t="str">
        <f t="shared" ref="S40" si="28">+IF(Q40&gt;0,IF(R40&gt;=600,"I",IF(R40&gt;=150,"II",IF(R40&gt;=400,"III",IF(R40&gt;=20,"IV"," "))))," ")</f>
        <v>I</v>
      </c>
      <c r="T40" s="23" t="str">
        <f t="shared" ref="T40" si="29">IF(R40&gt;0,IF(S40="I","No Aceptable",IF(S40="II","Aceptable con control Especifico",IF(S40="III","Mejorable",IF(S40="IV","Aveptable","")))),"")</f>
        <v>No Aceptable</v>
      </c>
      <c r="U40" s="21">
        <v>4</v>
      </c>
      <c r="V40" s="30" t="s">
        <v>80</v>
      </c>
      <c r="W40" s="31" t="s">
        <v>84</v>
      </c>
      <c r="X40" s="43" t="s">
        <v>88</v>
      </c>
      <c r="Y40" s="43" t="s">
        <v>88</v>
      </c>
      <c r="Z40" s="43" t="s">
        <v>88</v>
      </c>
      <c r="AA40" s="52" t="s">
        <v>208</v>
      </c>
      <c r="AB40" s="52" t="s">
        <v>160</v>
      </c>
      <c r="AC40" s="1"/>
      <c r="AD40" s="1"/>
      <c r="AE40" s="1"/>
      <c r="AF40" s="1"/>
    </row>
    <row r="41" spans="1:32" ht="138" customHeight="1" x14ac:dyDescent="0.25">
      <c r="A41" s="1"/>
      <c r="B41" s="79"/>
      <c r="C41" s="79"/>
      <c r="D41" s="95" t="s">
        <v>54</v>
      </c>
      <c r="E41" s="83" t="s">
        <v>112</v>
      </c>
      <c r="F41" s="41" t="s">
        <v>84</v>
      </c>
      <c r="G41" s="48" t="s">
        <v>152</v>
      </c>
      <c r="H41" s="17" t="s">
        <v>125</v>
      </c>
      <c r="I41" s="24" t="s">
        <v>46</v>
      </c>
      <c r="J41" s="17" t="s">
        <v>75</v>
      </c>
      <c r="K41" s="17" t="s">
        <v>75</v>
      </c>
      <c r="L41" s="17" t="s">
        <v>150</v>
      </c>
      <c r="M41" s="22">
        <v>2</v>
      </c>
      <c r="N41" s="23">
        <v>3</v>
      </c>
      <c r="O41" s="23">
        <f t="shared" si="20"/>
        <v>6</v>
      </c>
      <c r="P41" s="20" t="str">
        <f t="shared" si="21"/>
        <v>MEDIO</v>
      </c>
      <c r="Q41" s="23">
        <v>60</v>
      </c>
      <c r="R41" s="23">
        <f t="shared" si="22"/>
        <v>360</v>
      </c>
      <c r="S41" s="23" t="str">
        <f t="shared" si="23"/>
        <v>II</v>
      </c>
      <c r="T41" s="23" t="str">
        <f t="shared" si="24"/>
        <v>Aceptable con control Especifico</v>
      </c>
      <c r="U41" s="21">
        <v>4</v>
      </c>
      <c r="V41" s="30" t="s">
        <v>80</v>
      </c>
      <c r="W41" s="31" t="s">
        <v>84</v>
      </c>
      <c r="X41" s="39" t="s">
        <v>88</v>
      </c>
      <c r="Y41" s="39" t="s">
        <v>88</v>
      </c>
      <c r="Z41" s="39" t="s">
        <v>88</v>
      </c>
      <c r="AA41" s="46" t="s">
        <v>185</v>
      </c>
      <c r="AB41" s="46" t="s">
        <v>168</v>
      </c>
      <c r="AC41" s="1"/>
      <c r="AD41" s="1"/>
      <c r="AE41" s="1"/>
      <c r="AF41" s="1"/>
    </row>
    <row r="42" spans="1:32" ht="138" customHeight="1" x14ac:dyDescent="0.25">
      <c r="A42" s="1"/>
      <c r="B42" s="79"/>
      <c r="C42" s="79"/>
      <c r="D42" s="95"/>
      <c r="E42" s="84"/>
      <c r="F42" s="41" t="s">
        <v>84</v>
      </c>
      <c r="G42" s="48" t="s">
        <v>170</v>
      </c>
      <c r="H42" s="17" t="s">
        <v>125</v>
      </c>
      <c r="I42" s="43" t="s">
        <v>154</v>
      </c>
      <c r="J42" s="17" t="s">
        <v>75</v>
      </c>
      <c r="K42" s="17" t="s">
        <v>75</v>
      </c>
      <c r="L42" s="17" t="s">
        <v>150</v>
      </c>
      <c r="M42" s="44">
        <v>2</v>
      </c>
      <c r="N42" s="43">
        <v>3</v>
      </c>
      <c r="O42" s="23">
        <f t="shared" si="20"/>
        <v>6</v>
      </c>
      <c r="P42" s="20" t="str">
        <f t="shared" si="21"/>
        <v>MEDIO</v>
      </c>
      <c r="Q42" s="43">
        <v>60</v>
      </c>
      <c r="R42" s="23">
        <f t="shared" si="22"/>
        <v>360</v>
      </c>
      <c r="S42" s="23" t="str">
        <f t="shared" si="23"/>
        <v>II</v>
      </c>
      <c r="T42" s="23" t="str">
        <f t="shared" si="24"/>
        <v>Aceptable con control Especifico</v>
      </c>
      <c r="U42" s="21">
        <v>4</v>
      </c>
      <c r="V42" s="30" t="s">
        <v>80</v>
      </c>
      <c r="W42" s="31" t="s">
        <v>84</v>
      </c>
      <c r="X42" s="39" t="s">
        <v>88</v>
      </c>
      <c r="Y42" s="39" t="s">
        <v>88</v>
      </c>
      <c r="Z42" s="39" t="s">
        <v>88</v>
      </c>
      <c r="AA42" s="47" t="s">
        <v>186</v>
      </c>
      <c r="AB42" s="46" t="s">
        <v>168</v>
      </c>
      <c r="AC42" s="1"/>
      <c r="AD42" s="1"/>
      <c r="AE42" s="1"/>
      <c r="AF42" s="1"/>
    </row>
    <row r="43" spans="1:32" ht="138" customHeight="1" x14ac:dyDescent="0.25">
      <c r="A43" s="1"/>
      <c r="B43" s="79"/>
      <c r="C43" s="79"/>
      <c r="D43" s="95"/>
      <c r="E43" s="84"/>
      <c r="F43" s="41" t="s">
        <v>84</v>
      </c>
      <c r="G43" s="48" t="s">
        <v>180</v>
      </c>
      <c r="H43" s="17" t="s">
        <v>125</v>
      </c>
      <c r="I43" s="23" t="s">
        <v>181</v>
      </c>
      <c r="J43" s="17" t="s">
        <v>75</v>
      </c>
      <c r="K43" s="17" t="s">
        <v>75</v>
      </c>
      <c r="L43" s="17" t="s">
        <v>150</v>
      </c>
      <c r="M43" s="22">
        <v>6</v>
      </c>
      <c r="N43" s="23">
        <v>3</v>
      </c>
      <c r="O43" s="23">
        <f t="shared" si="20"/>
        <v>18</v>
      </c>
      <c r="P43" s="20" t="str">
        <f t="shared" si="21"/>
        <v>ALTO</v>
      </c>
      <c r="Q43" s="23">
        <v>60</v>
      </c>
      <c r="R43" s="23">
        <f t="shared" si="22"/>
        <v>1080</v>
      </c>
      <c r="S43" s="23" t="str">
        <f t="shared" si="23"/>
        <v>I</v>
      </c>
      <c r="T43" s="23" t="str">
        <f t="shared" si="24"/>
        <v>No Aceptable</v>
      </c>
      <c r="U43" s="21">
        <v>4</v>
      </c>
      <c r="V43" s="30" t="s">
        <v>80</v>
      </c>
      <c r="W43" s="31" t="s">
        <v>84</v>
      </c>
      <c r="X43" s="39" t="s">
        <v>88</v>
      </c>
      <c r="Y43" s="39" t="s">
        <v>88</v>
      </c>
      <c r="Z43" s="39" t="s">
        <v>88</v>
      </c>
      <c r="AA43" s="46" t="s">
        <v>190</v>
      </c>
      <c r="AB43" s="46" t="s">
        <v>167</v>
      </c>
      <c r="AC43" s="1"/>
      <c r="AD43" s="1"/>
      <c r="AE43" s="1"/>
      <c r="AF43" s="1"/>
    </row>
    <row r="44" spans="1:32" ht="138" customHeight="1" x14ac:dyDescent="0.25">
      <c r="A44" s="1"/>
      <c r="B44" s="79"/>
      <c r="C44" s="79"/>
      <c r="D44" s="95"/>
      <c r="E44" s="84"/>
      <c r="F44" s="41" t="s">
        <v>84</v>
      </c>
      <c r="G44" s="48" t="s">
        <v>182</v>
      </c>
      <c r="H44" s="17" t="s">
        <v>125</v>
      </c>
      <c r="I44" s="43" t="s">
        <v>126</v>
      </c>
      <c r="J44" s="17" t="s">
        <v>75</v>
      </c>
      <c r="K44" s="17" t="s">
        <v>75</v>
      </c>
      <c r="L44" s="17" t="s">
        <v>150</v>
      </c>
      <c r="M44" s="44">
        <v>6</v>
      </c>
      <c r="N44" s="43">
        <v>3</v>
      </c>
      <c r="O44" s="23">
        <f t="shared" si="20"/>
        <v>18</v>
      </c>
      <c r="P44" s="20" t="str">
        <f t="shared" si="21"/>
        <v>ALTO</v>
      </c>
      <c r="Q44" s="43">
        <v>60</v>
      </c>
      <c r="R44" s="23">
        <f t="shared" si="22"/>
        <v>1080</v>
      </c>
      <c r="S44" s="23" t="str">
        <f t="shared" si="23"/>
        <v>I</v>
      </c>
      <c r="T44" s="23" t="str">
        <f t="shared" si="24"/>
        <v>No Aceptable</v>
      </c>
      <c r="U44" s="21">
        <v>4</v>
      </c>
      <c r="V44" s="30" t="s">
        <v>80</v>
      </c>
      <c r="W44" s="31" t="s">
        <v>84</v>
      </c>
      <c r="X44" s="39" t="s">
        <v>88</v>
      </c>
      <c r="Y44" s="39" t="s">
        <v>88</v>
      </c>
      <c r="Z44" s="39" t="s">
        <v>88</v>
      </c>
      <c r="AA44" s="47" t="s">
        <v>191</v>
      </c>
      <c r="AB44" s="46" t="s">
        <v>171</v>
      </c>
      <c r="AC44" s="1"/>
      <c r="AD44" s="1"/>
      <c r="AE44" s="1"/>
      <c r="AF44" s="1"/>
    </row>
    <row r="45" spans="1:32" ht="138" customHeight="1" x14ac:dyDescent="0.25">
      <c r="A45" s="1"/>
      <c r="B45" s="79"/>
      <c r="C45" s="79"/>
      <c r="D45" s="95"/>
      <c r="E45" s="84"/>
      <c r="F45" s="41" t="s">
        <v>84</v>
      </c>
      <c r="G45" s="48" t="s">
        <v>153</v>
      </c>
      <c r="H45" s="17" t="s">
        <v>125</v>
      </c>
      <c r="I45" s="43" t="s">
        <v>184</v>
      </c>
      <c r="J45" s="17" t="s">
        <v>75</v>
      </c>
      <c r="K45" s="17" t="s">
        <v>75</v>
      </c>
      <c r="L45" s="17" t="s">
        <v>150</v>
      </c>
      <c r="M45" s="44">
        <v>6</v>
      </c>
      <c r="N45" s="43">
        <v>3</v>
      </c>
      <c r="O45" s="23">
        <f t="shared" si="20"/>
        <v>18</v>
      </c>
      <c r="P45" s="20" t="str">
        <f t="shared" si="21"/>
        <v>ALTO</v>
      </c>
      <c r="Q45" s="43">
        <v>60</v>
      </c>
      <c r="R45" s="23">
        <f t="shared" si="22"/>
        <v>1080</v>
      </c>
      <c r="S45" s="23" t="str">
        <f t="shared" si="23"/>
        <v>I</v>
      </c>
      <c r="T45" s="23" t="str">
        <f t="shared" si="24"/>
        <v>No Aceptable</v>
      </c>
      <c r="U45" s="21">
        <v>4</v>
      </c>
      <c r="V45" s="30" t="s">
        <v>80</v>
      </c>
      <c r="W45" s="31" t="s">
        <v>84</v>
      </c>
      <c r="X45" s="39" t="s">
        <v>88</v>
      </c>
      <c r="Y45" s="39" t="s">
        <v>88</v>
      </c>
      <c r="Z45" s="39" t="s">
        <v>88</v>
      </c>
      <c r="AA45" s="47" t="s">
        <v>189</v>
      </c>
      <c r="AB45" s="46" t="s">
        <v>171</v>
      </c>
      <c r="AC45" s="1"/>
      <c r="AD45" s="1"/>
      <c r="AE45" s="1"/>
      <c r="AF45" s="1"/>
    </row>
    <row r="46" spans="1:32" ht="138" customHeight="1" x14ac:dyDescent="0.25">
      <c r="A46" s="1"/>
      <c r="B46" s="79"/>
      <c r="C46" s="79"/>
      <c r="D46" s="95"/>
      <c r="E46" s="84"/>
      <c r="F46" s="41" t="s">
        <v>84</v>
      </c>
      <c r="G46" s="16" t="s">
        <v>151</v>
      </c>
      <c r="H46" s="17" t="s">
        <v>125</v>
      </c>
      <c r="I46" s="23" t="s">
        <v>155</v>
      </c>
      <c r="J46" s="17" t="s">
        <v>75</v>
      </c>
      <c r="K46" s="17" t="s">
        <v>75</v>
      </c>
      <c r="L46" s="17" t="s">
        <v>150</v>
      </c>
      <c r="M46" s="22">
        <v>2</v>
      </c>
      <c r="N46" s="23">
        <v>2</v>
      </c>
      <c r="O46" s="23">
        <f t="shared" si="20"/>
        <v>4</v>
      </c>
      <c r="P46" s="20" t="str">
        <f t="shared" si="21"/>
        <v>BAJO</v>
      </c>
      <c r="Q46" s="23">
        <v>60</v>
      </c>
      <c r="R46" s="23">
        <f t="shared" si="22"/>
        <v>240</v>
      </c>
      <c r="S46" s="23" t="str">
        <f t="shared" si="23"/>
        <v>II</v>
      </c>
      <c r="T46" s="23" t="str">
        <f t="shared" si="24"/>
        <v>Aceptable con control Especifico</v>
      </c>
      <c r="U46" s="21">
        <v>4</v>
      </c>
      <c r="V46" s="50" t="s">
        <v>80</v>
      </c>
      <c r="W46" s="31" t="s">
        <v>84</v>
      </c>
      <c r="X46" s="39" t="s">
        <v>88</v>
      </c>
      <c r="Y46" s="39" t="s">
        <v>88</v>
      </c>
      <c r="Z46" s="39" t="s">
        <v>88</v>
      </c>
      <c r="AA46" s="49" t="s">
        <v>156</v>
      </c>
      <c r="AB46" s="49" t="s">
        <v>168</v>
      </c>
      <c r="AC46" s="1"/>
      <c r="AD46" s="1"/>
      <c r="AE46" s="1"/>
      <c r="AF46" s="1"/>
    </row>
    <row r="47" spans="1:32" ht="138" customHeight="1" x14ac:dyDescent="0.25">
      <c r="A47" s="1"/>
      <c r="B47" s="79"/>
      <c r="C47" s="79"/>
      <c r="D47" s="95"/>
      <c r="E47" s="84"/>
      <c r="F47" s="41" t="s">
        <v>84</v>
      </c>
      <c r="G47" s="24" t="s">
        <v>39</v>
      </c>
      <c r="H47" s="25" t="s">
        <v>120</v>
      </c>
      <c r="I47" s="18" t="s">
        <v>119</v>
      </c>
      <c r="J47" s="25" t="s">
        <v>75</v>
      </c>
      <c r="K47" s="25" t="s">
        <v>75</v>
      </c>
      <c r="L47" s="25" t="s">
        <v>121</v>
      </c>
      <c r="M47" s="19">
        <v>2</v>
      </c>
      <c r="N47" s="18">
        <v>3</v>
      </c>
      <c r="O47" s="18">
        <f t="shared" si="20"/>
        <v>6</v>
      </c>
      <c r="P47" s="20" t="str">
        <f t="shared" si="21"/>
        <v>MEDIO</v>
      </c>
      <c r="Q47" s="18">
        <v>25</v>
      </c>
      <c r="R47" s="18">
        <f t="shared" si="22"/>
        <v>150</v>
      </c>
      <c r="S47" s="18" t="str">
        <f t="shared" si="23"/>
        <v>II</v>
      </c>
      <c r="T47" s="18" t="str">
        <f t="shared" si="24"/>
        <v>Aceptable con control Especifico</v>
      </c>
      <c r="U47" s="24">
        <v>12</v>
      </c>
      <c r="V47" s="30" t="s">
        <v>118</v>
      </c>
      <c r="W47" s="31" t="s">
        <v>84</v>
      </c>
      <c r="X47" s="40" t="s">
        <v>88</v>
      </c>
      <c r="Y47" s="40" t="s">
        <v>88</v>
      </c>
      <c r="Z47" s="40" t="s">
        <v>88</v>
      </c>
      <c r="AA47" s="46" t="s">
        <v>173</v>
      </c>
      <c r="AB47" s="46" t="s">
        <v>169</v>
      </c>
      <c r="AC47" s="1"/>
      <c r="AD47" s="1"/>
      <c r="AE47" s="1"/>
      <c r="AF47" s="1"/>
    </row>
    <row r="48" spans="1:32" ht="138" customHeight="1" x14ac:dyDescent="0.25">
      <c r="A48" s="1"/>
      <c r="B48" s="79"/>
      <c r="C48" s="79"/>
      <c r="D48" s="95"/>
      <c r="E48" s="84"/>
      <c r="F48" s="41" t="s">
        <v>84</v>
      </c>
      <c r="G48" s="24" t="s">
        <v>48</v>
      </c>
      <c r="H48" s="25" t="s">
        <v>230</v>
      </c>
      <c r="I48" s="24" t="s">
        <v>64</v>
      </c>
      <c r="J48" s="25" t="s">
        <v>75</v>
      </c>
      <c r="K48" s="25" t="s">
        <v>77</v>
      </c>
      <c r="L48" s="25" t="s">
        <v>75</v>
      </c>
      <c r="M48" s="19">
        <v>10</v>
      </c>
      <c r="N48" s="18">
        <v>3</v>
      </c>
      <c r="O48" s="18">
        <f t="shared" si="20"/>
        <v>30</v>
      </c>
      <c r="P48" s="20" t="str">
        <f t="shared" si="21"/>
        <v>MUY ALTO</v>
      </c>
      <c r="Q48" s="18">
        <v>100</v>
      </c>
      <c r="R48" s="18">
        <f t="shared" si="22"/>
        <v>3000</v>
      </c>
      <c r="S48" s="18" t="str">
        <f t="shared" si="23"/>
        <v>I</v>
      </c>
      <c r="T48" s="18" t="str">
        <f t="shared" si="24"/>
        <v>No Aceptable</v>
      </c>
      <c r="U48" s="24">
        <v>12</v>
      </c>
      <c r="V48" s="30" t="s">
        <v>80</v>
      </c>
      <c r="W48" s="31" t="s">
        <v>84</v>
      </c>
      <c r="X48" s="23" t="s">
        <v>88</v>
      </c>
      <c r="Y48" s="23" t="s">
        <v>88</v>
      </c>
      <c r="Z48" s="23" t="s">
        <v>88</v>
      </c>
      <c r="AA48" s="49" t="s">
        <v>93</v>
      </c>
      <c r="AB48" s="49" t="s">
        <v>226</v>
      </c>
      <c r="AC48" s="1"/>
      <c r="AD48" s="1"/>
      <c r="AE48" s="1"/>
      <c r="AF48" s="1"/>
    </row>
    <row r="49" spans="1:32" ht="138" customHeight="1" x14ac:dyDescent="0.25">
      <c r="A49" s="1"/>
      <c r="B49" s="79"/>
      <c r="C49" s="79"/>
      <c r="D49" s="95"/>
      <c r="E49" s="84"/>
      <c r="F49" s="41" t="s">
        <v>84</v>
      </c>
      <c r="G49" s="24" t="s">
        <v>209</v>
      </c>
      <c r="H49" s="25" t="s">
        <v>123</v>
      </c>
      <c r="I49" s="18" t="s">
        <v>55</v>
      </c>
      <c r="J49" s="25" t="s">
        <v>75</v>
      </c>
      <c r="K49" s="25" t="s">
        <v>75</v>
      </c>
      <c r="L49" s="25" t="s">
        <v>78</v>
      </c>
      <c r="M49" s="19">
        <v>6</v>
      </c>
      <c r="N49" s="18">
        <v>2</v>
      </c>
      <c r="O49" s="23">
        <f t="shared" ref="O49" si="30">+IF(M49&gt;0,M49*N49," ")</f>
        <v>12</v>
      </c>
      <c r="P49" s="20" t="str">
        <f t="shared" ref="P49" si="31">IF(N49&gt;0,IF(O49&gt;=24,"MUY ALTO",IF(O49&gt;=10,"ALTO",IF(O49&gt;=6,"MEDIO",IF(O49&gt;=2,"BAJO"," "))))," ")</f>
        <v>ALTO</v>
      </c>
      <c r="Q49" s="18">
        <v>25</v>
      </c>
      <c r="R49" s="23">
        <f t="shared" ref="R49" si="32">IF(Q49&gt;0,O49*Q49,"")</f>
        <v>300</v>
      </c>
      <c r="S49" s="23" t="str">
        <f t="shared" ref="S49" si="33">+IF(Q49&gt;0,IF(R49&gt;=600,"I",IF(R49&gt;=150,"II",IF(R49&gt;=400,"III",IF(R49&gt;=20,"IV"," "))))," ")</f>
        <v>II</v>
      </c>
      <c r="T49" s="23" t="str">
        <f t="shared" ref="T49" si="34">IF(R49&gt;0,IF(S49="I","No Aceptable",IF(S49="II","Aceptable con control Especifico",IF(S49="III","Mejorable",IF(S49="IV","Aveptable","")))),"")</f>
        <v>Aceptable con control Especifico</v>
      </c>
      <c r="U49" s="24">
        <v>12</v>
      </c>
      <c r="V49" s="34" t="s">
        <v>82</v>
      </c>
      <c r="W49" s="33" t="s">
        <v>84</v>
      </c>
      <c r="X49" s="24" t="s">
        <v>88</v>
      </c>
      <c r="Y49" s="24" t="s">
        <v>88</v>
      </c>
      <c r="Z49" s="24" t="s">
        <v>88</v>
      </c>
      <c r="AA49" s="51" t="s">
        <v>98</v>
      </c>
      <c r="AB49" s="51" t="s">
        <v>162</v>
      </c>
      <c r="AC49" s="1"/>
      <c r="AD49" s="1"/>
      <c r="AE49" s="1"/>
      <c r="AF49" s="1"/>
    </row>
    <row r="50" spans="1:32" ht="138" customHeight="1" x14ac:dyDescent="0.25">
      <c r="A50" s="1"/>
      <c r="B50" s="79"/>
      <c r="C50" s="79"/>
      <c r="D50" s="95"/>
      <c r="E50" s="84"/>
      <c r="F50" s="41" t="s">
        <v>84</v>
      </c>
      <c r="G50" s="16" t="s">
        <v>142</v>
      </c>
      <c r="H50" s="25" t="s">
        <v>120</v>
      </c>
      <c r="I50" s="18" t="s">
        <v>40</v>
      </c>
      <c r="J50" s="25" t="s">
        <v>75</v>
      </c>
      <c r="K50" s="25" t="s">
        <v>75</v>
      </c>
      <c r="L50" s="25" t="s">
        <v>143</v>
      </c>
      <c r="M50" s="19">
        <v>6</v>
      </c>
      <c r="N50" s="18">
        <v>4</v>
      </c>
      <c r="O50" s="18">
        <f t="shared" ref="O50:O51" si="35">+IF(M50&gt;0,M50*N50," ")</f>
        <v>24</v>
      </c>
      <c r="P50" s="20" t="str">
        <f t="shared" ref="P50:P51" si="36">IF(N50&gt;0,IF(O50&gt;=24,"MUY ALTO",IF(O50&gt;=10,"ALTO",IF(O50&gt;=6,"MEDIO",IF(O50&gt;=2,"BAJO"," "))))," ")</f>
        <v>MUY ALTO</v>
      </c>
      <c r="Q50" s="18">
        <v>60</v>
      </c>
      <c r="R50" s="18">
        <f t="shared" ref="R50:R51" si="37">IF(Q50&gt;0,O50*Q50,"")</f>
        <v>1440</v>
      </c>
      <c r="S50" s="18" t="str">
        <f t="shared" ref="S50:S51" si="38">+IF(Q50&gt;0,IF(R50&gt;=600,"I",IF(R50&gt;=150,"II",IF(R50&gt;=400,"III",IF(R50&gt;=20,"IV"," "))))," ")</f>
        <v>I</v>
      </c>
      <c r="T50" s="18" t="str">
        <f t="shared" ref="T50:T51" si="39">IF(R50&gt;0,IF(S50="I","No Aceptable",IF(S50="II","Aceptable con control Especifico",IF(S50="III","Mejorable",IF(S50="IV","Aveptable","")))),"")</f>
        <v>No Aceptable</v>
      </c>
      <c r="U50" s="24">
        <v>12</v>
      </c>
      <c r="V50" s="30" t="s">
        <v>122</v>
      </c>
      <c r="W50" s="31" t="s">
        <v>84</v>
      </c>
      <c r="X50" s="23" t="s">
        <v>88</v>
      </c>
      <c r="Y50" s="23" t="s">
        <v>88</v>
      </c>
      <c r="Z50" s="23" t="s">
        <v>88</v>
      </c>
      <c r="AA50" s="46" t="s">
        <v>144</v>
      </c>
      <c r="AB50" s="46" t="s">
        <v>217</v>
      </c>
      <c r="AC50" s="1"/>
      <c r="AD50" s="1"/>
      <c r="AE50" s="1"/>
      <c r="AF50" s="1"/>
    </row>
    <row r="51" spans="1:32" ht="138" customHeight="1" x14ac:dyDescent="0.25">
      <c r="A51" s="1"/>
      <c r="B51" s="79"/>
      <c r="C51" s="79"/>
      <c r="D51" s="95"/>
      <c r="E51" s="84"/>
      <c r="F51" s="41" t="s">
        <v>84</v>
      </c>
      <c r="G51" s="24" t="s">
        <v>50</v>
      </c>
      <c r="H51" s="25" t="s">
        <v>51</v>
      </c>
      <c r="I51" s="24" t="s">
        <v>69</v>
      </c>
      <c r="J51" s="25" t="s">
        <v>75</v>
      </c>
      <c r="K51" s="25" t="s">
        <v>75</v>
      </c>
      <c r="L51" s="25" t="s">
        <v>78</v>
      </c>
      <c r="M51" s="19">
        <v>2</v>
      </c>
      <c r="N51" s="18">
        <v>4</v>
      </c>
      <c r="O51" s="18">
        <f t="shared" si="35"/>
        <v>8</v>
      </c>
      <c r="P51" s="20" t="str">
        <f t="shared" si="36"/>
        <v>MEDIO</v>
      </c>
      <c r="Q51" s="18">
        <v>25</v>
      </c>
      <c r="R51" s="18">
        <f t="shared" si="37"/>
        <v>200</v>
      </c>
      <c r="S51" s="18" t="str">
        <f t="shared" si="38"/>
        <v>II</v>
      </c>
      <c r="T51" s="18" t="str">
        <f t="shared" si="39"/>
        <v>Aceptable con control Especifico</v>
      </c>
      <c r="U51" s="24">
        <v>12</v>
      </c>
      <c r="V51" s="25" t="s">
        <v>86</v>
      </c>
      <c r="W51" s="33" t="s">
        <v>84</v>
      </c>
      <c r="X51" s="23" t="s">
        <v>88</v>
      </c>
      <c r="Y51" s="23" t="s">
        <v>88</v>
      </c>
      <c r="Z51" s="23" t="s">
        <v>88</v>
      </c>
      <c r="AA51" s="49" t="s">
        <v>199</v>
      </c>
      <c r="AB51" s="49" t="s">
        <v>88</v>
      </c>
      <c r="AC51" s="1"/>
      <c r="AD51" s="1"/>
      <c r="AE51" s="1"/>
      <c r="AF51" s="1"/>
    </row>
    <row r="52" spans="1:32" ht="138" customHeight="1" x14ac:dyDescent="0.25">
      <c r="A52" s="1"/>
      <c r="B52" s="79"/>
      <c r="C52" s="79"/>
      <c r="D52" s="95"/>
      <c r="E52" s="84"/>
      <c r="F52" s="41" t="s">
        <v>84</v>
      </c>
      <c r="G52" s="16" t="s">
        <v>210</v>
      </c>
      <c r="H52" s="25" t="s">
        <v>123</v>
      </c>
      <c r="I52" s="18" t="s">
        <v>145</v>
      </c>
      <c r="J52" s="25" t="s">
        <v>75</v>
      </c>
      <c r="K52" s="25" t="s">
        <v>75</v>
      </c>
      <c r="L52" s="25" t="s">
        <v>78</v>
      </c>
      <c r="M52" s="19">
        <v>6</v>
      </c>
      <c r="N52" s="18">
        <v>4</v>
      </c>
      <c r="O52" s="18">
        <f>+IF(M52&gt;0,M52*N52," ")</f>
        <v>24</v>
      </c>
      <c r="P52" s="20" t="str">
        <f>IF(N52&gt;0,IF(O52&gt;=24,"MUY ALTO",IF(O52&gt;=10,"ALTO",IF(O52&gt;=6,"MEDIO",IF(O52&gt;=2,"BAJO"," "))))," ")</f>
        <v>MUY ALTO</v>
      </c>
      <c r="Q52" s="18">
        <v>60</v>
      </c>
      <c r="R52" s="18">
        <f>IF(Q52&gt;0,O52*Q52,"")</f>
        <v>1440</v>
      </c>
      <c r="S52" s="18" t="str">
        <f>+IF(Q52&gt;0,IF(R52&gt;=600,"I",IF(R52&gt;=150,"II",IF(R52&gt;=400,"III",IF(R52&gt;=20,"IV"," "))))," ")</f>
        <v>I</v>
      </c>
      <c r="T52" s="18" t="str">
        <f>IF(R52&gt;0,IF(S52="I","No Aceptable",IF(S52="II","Aceptable con control Especifico",IF(S52="III","Mejorable",IF(S52="IV","Aveptable","")))),"")</f>
        <v>No Aceptable</v>
      </c>
      <c r="U52" s="24">
        <v>12</v>
      </c>
      <c r="V52" s="30" t="s">
        <v>82</v>
      </c>
      <c r="W52" s="31" t="s">
        <v>84</v>
      </c>
      <c r="X52" s="23" t="s">
        <v>88</v>
      </c>
      <c r="Y52" s="23" t="s">
        <v>88</v>
      </c>
      <c r="Z52" s="23" t="s">
        <v>88</v>
      </c>
      <c r="AA52" s="49" t="s">
        <v>229</v>
      </c>
      <c r="AB52" s="49" t="s">
        <v>88</v>
      </c>
      <c r="AC52" s="1"/>
      <c r="AD52" s="1"/>
      <c r="AE52" s="1"/>
      <c r="AF52" s="1"/>
    </row>
    <row r="53" spans="1:32" ht="138" customHeight="1" x14ac:dyDescent="0.25">
      <c r="A53" s="1"/>
      <c r="B53" s="79"/>
      <c r="C53" s="79"/>
      <c r="D53" s="95"/>
      <c r="E53" s="84"/>
      <c r="F53" s="41" t="s">
        <v>84</v>
      </c>
      <c r="G53" s="24" t="s">
        <v>56</v>
      </c>
      <c r="H53" s="25" t="s">
        <v>123</v>
      </c>
      <c r="I53" s="24" t="s">
        <v>74</v>
      </c>
      <c r="J53" s="25" t="s">
        <v>75</v>
      </c>
      <c r="K53" s="25" t="s">
        <v>75</v>
      </c>
      <c r="L53" s="25" t="s">
        <v>78</v>
      </c>
      <c r="M53" s="19">
        <v>6</v>
      </c>
      <c r="N53" s="18">
        <v>4</v>
      </c>
      <c r="O53" s="18">
        <f>+IF(M53&gt;0,M53*N53," ")</f>
        <v>24</v>
      </c>
      <c r="P53" s="20" t="str">
        <f>IF(N53&gt;0,IF(O53&gt;=24,"MUY ALTO",IF(O53&gt;=10,"ALTO",IF(O53&gt;=6,"MEDIO",IF(O53&gt;=2,"BAJO"," "))))," ")</f>
        <v>MUY ALTO</v>
      </c>
      <c r="Q53" s="18">
        <v>60</v>
      </c>
      <c r="R53" s="18">
        <f>IF(Q53&gt;0,O53*Q53,"")</f>
        <v>1440</v>
      </c>
      <c r="S53" s="18" t="str">
        <f>+IF(Q53&gt;0,IF(R53&gt;=600,"I",IF(R53&gt;=150,"II",IF(R53&gt;=400,"III",IF(R53&gt;=20,"IV"," "))))," ")</f>
        <v>I</v>
      </c>
      <c r="T53" s="18" t="str">
        <f>IF(R53&gt;0,IF(S53="I","No Aceptable",IF(S53="II","Aceptable con control Especifico",IF(S53="III","Mejorable",IF(S53="IV","Aceptable","")))),"")</f>
        <v>No Aceptable</v>
      </c>
      <c r="U53" s="24">
        <v>12</v>
      </c>
      <c r="V53" s="34" t="s">
        <v>85</v>
      </c>
      <c r="W53" s="33" t="s">
        <v>84</v>
      </c>
      <c r="X53" s="24" t="s">
        <v>88</v>
      </c>
      <c r="Y53" s="24" t="s">
        <v>88</v>
      </c>
      <c r="Z53" s="24" t="s">
        <v>88</v>
      </c>
      <c r="AA53" s="51" t="s">
        <v>218</v>
      </c>
      <c r="AB53" s="51" t="s">
        <v>88</v>
      </c>
      <c r="AC53" s="1"/>
      <c r="AD53" s="1"/>
      <c r="AE53" s="1"/>
      <c r="AF53" s="1"/>
    </row>
    <row r="54" spans="1:32" ht="138" customHeight="1" x14ac:dyDescent="0.25">
      <c r="A54" s="1"/>
      <c r="B54" s="79"/>
      <c r="C54" s="79"/>
      <c r="D54" s="95"/>
      <c r="E54" s="84"/>
      <c r="F54" s="41" t="s">
        <v>84</v>
      </c>
      <c r="G54" s="24" t="s">
        <v>57</v>
      </c>
      <c r="H54" s="25" t="s">
        <v>123</v>
      </c>
      <c r="I54" s="24" t="s">
        <v>65</v>
      </c>
      <c r="J54" s="25" t="s">
        <v>75</v>
      </c>
      <c r="K54" s="25" t="s">
        <v>75</v>
      </c>
      <c r="L54" s="25" t="s">
        <v>78</v>
      </c>
      <c r="M54" s="19">
        <v>6</v>
      </c>
      <c r="N54" s="18">
        <v>3</v>
      </c>
      <c r="O54" s="18">
        <f t="shared" ref="O54:O59" si="40">+IF(M54&gt;0,M54*N54," ")</f>
        <v>18</v>
      </c>
      <c r="P54" s="20" t="str">
        <f t="shared" ref="P54:P59" si="41">IF(N54&gt;0,IF(O54&gt;=24,"MUY ALTO",IF(O54&gt;=10,"ALTO",IF(O54&gt;=6,"MEDIO",IF(O54&gt;=2,"BAJO"," "))))," ")</f>
        <v>ALTO</v>
      </c>
      <c r="Q54" s="18">
        <v>60</v>
      </c>
      <c r="R54" s="18">
        <f t="shared" ref="R54:R59" si="42">IF(Q54&gt;0,O54*Q54,"")</f>
        <v>1080</v>
      </c>
      <c r="S54" s="18" t="str">
        <f t="shared" ref="S54:S59" si="43">+IF(Q54&gt;0,IF(R54&gt;=600,"I",IF(R54&gt;=150,"II",IF(R54&gt;=400,"III",IF(R54&gt;=20,"IV"," "))))," ")</f>
        <v>I</v>
      </c>
      <c r="T54" s="18" t="str">
        <f t="shared" ref="T54:T59" si="44">IF(R54&gt;0,IF(S54="I","No Aceptable",IF(S54="II","Aceptable con control Especifico",IF(S54="III","Mejorable",IF(S54="IV","Aveptable","")))),"")</f>
        <v>No Aceptable</v>
      </c>
      <c r="U54" s="24">
        <v>12</v>
      </c>
      <c r="V54" s="30" t="s">
        <v>82</v>
      </c>
      <c r="W54" s="31" t="s">
        <v>84</v>
      </c>
      <c r="X54" s="23" t="s">
        <v>88</v>
      </c>
      <c r="Y54" s="23" t="s">
        <v>88</v>
      </c>
      <c r="Z54" s="23" t="s">
        <v>88</v>
      </c>
      <c r="AA54" s="49" t="s">
        <v>227</v>
      </c>
      <c r="AB54" s="49" t="s">
        <v>88</v>
      </c>
      <c r="AC54" s="1"/>
      <c r="AD54" s="1"/>
      <c r="AE54" s="1"/>
      <c r="AF54" s="1"/>
    </row>
    <row r="55" spans="1:32" ht="138" customHeight="1" x14ac:dyDescent="0.25">
      <c r="A55" s="1"/>
      <c r="B55" s="79"/>
      <c r="C55" s="79"/>
      <c r="D55" s="95"/>
      <c r="E55" s="84"/>
      <c r="F55" s="41" t="s">
        <v>84</v>
      </c>
      <c r="G55" s="24" t="s">
        <v>211</v>
      </c>
      <c r="H55" s="25" t="s">
        <v>123</v>
      </c>
      <c r="I55" s="24" t="s">
        <v>73</v>
      </c>
      <c r="J55" s="25" t="s">
        <v>75</v>
      </c>
      <c r="K55" s="25" t="s">
        <v>75</v>
      </c>
      <c r="L55" s="25" t="s">
        <v>78</v>
      </c>
      <c r="M55" s="19">
        <v>6</v>
      </c>
      <c r="N55" s="18">
        <v>3</v>
      </c>
      <c r="O55" s="18">
        <f t="shared" si="40"/>
        <v>18</v>
      </c>
      <c r="P55" s="20" t="str">
        <f t="shared" si="41"/>
        <v>ALTO</v>
      </c>
      <c r="Q55" s="18">
        <v>25</v>
      </c>
      <c r="R55" s="18">
        <f t="shared" si="42"/>
        <v>450</v>
      </c>
      <c r="S55" s="18" t="str">
        <f t="shared" si="43"/>
        <v>II</v>
      </c>
      <c r="T55" s="18" t="str">
        <f t="shared" si="44"/>
        <v>Aceptable con control Especifico</v>
      </c>
      <c r="U55" s="24">
        <v>12</v>
      </c>
      <c r="V55" s="34" t="s">
        <v>82</v>
      </c>
      <c r="W55" s="33" t="s">
        <v>84</v>
      </c>
      <c r="X55" s="24" t="s">
        <v>88</v>
      </c>
      <c r="Y55" s="24" t="s">
        <v>88</v>
      </c>
      <c r="Z55" s="24" t="s">
        <v>88</v>
      </c>
      <c r="AA55" s="51" t="s">
        <v>206</v>
      </c>
      <c r="AB55" s="51" t="s">
        <v>88</v>
      </c>
      <c r="AC55" s="1"/>
      <c r="AD55" s="1"/>
      <c r="AE55" s="1"/>
      <c r="AF55" s="1"/>
    </row>
    <row r="56" spans="1:32" ht="138" customHeight="1" x14ac:dyDescent="0.25">
      <c r="A56" s="1"/>
      <c r="B56" s="79"/>
      <c r="C56" s="79"/>
      <c r="D56" s="95"/>
      <c r="E56" s="84"/>
      <c r="F56" s="41" t="s">
        <v>84</v>
      </c>
      <c r="G56" s="24" t="s">
        <v>212</v>
      </c>
      <c r="H56" s="17" t="s">
        <v>223</v>
      </c>
      <c r="I56" s="24" t="s">
        <v>70</v>
      </c>
      <c r="J56" s="25" t="s">
        <v>75</v>
      </c>
      <c r="K56" s="25" t="s">
        <v>75</v>
      </c>
      <c r="L56" s="17" t="s">
        <v>148</v>
      </c>
      <c r="M56" s="19">
        <v>6</v>
      </c>
      <c r="N56" s="18">
        <v>4</v>
      </c>
      <c r="O56" s="18">
        <f t="shared" si="40"/>
        <v>24</v>
      </c>
      <c r="P56" s="20" t="str">
        <f t="shared" si="41"/>
        <v>MUY ALTO</v>
      </c>
      <c r="Q56" s="18">
        <v>100</v>
      </c>
      <c r="R56" s="18">
        <f t="shared" si="42"/>
        <v>2400</v>
      </c>
      <c r="S56" s="18" t="str">
        <f t="shared" si="43"/>
        <v>I</v>
      </c>
      <c r="T56" s="18" t="str">
        <f t="shared" si="44"/>
        <v>No Aceptable</v>
      </c>
      <c r="U56" s="24">
        <v>12</v>
      </c>
      <c r="V56" s="34" t="s">
        <v>80</v>
      </c>
      <c r="W56" s="33" t="s">
        <v>84</v>
      </c>
      <c r="X56" s="24" t="s">
        <v>88</v>
      </c>
      <c r="Y56" s="24" t="s">
        <v>88</v>
      </c>
      <c r="Z56" s="24" t="s">
        <v>88</v>
      </c>
      <c r="AA56" s="51" t="s">
        <v>225</v>
      </c>
      <c r="AB56" s="51" t="s">
        <v>92</v>
      </c>
      <c r="AC56" s="1"/>
      <c r="AD56" s="1"/>
      <c r="AE56" s="1"/>
      <c r="AF56" s="1"/>
    </row>
    <row r="57" spans="1:32" ht="138" customHeight="1" x14ac:dyDescent="0.25">
      <c r="A57" s="1"/>
      <c r="B57" s="79"/>
      <c r="C57" s="79"/>
      <c r="D57" s="95"/>
      <c r="E57" s="84"/>
      <c r="F57" s="41" t="s">
        <v>84</v>
      </c>
      <c r="G57" s="24" t="s">
        <v>58</v>
      </c>
      <c r="H57" s="25" t="s">
        <v>120</v>
      </c>
      <c r="I57" s="24" t="s">
        <v>133</v>
      </c>
      <c r="J57" s="25" t="s">
        <v>75</v>
      </c>
      <c r="K57" s="25" t="s">
        <v>75</v>
      </c>
      <c r="L57" s="17" t="s">
        <v>143</v>
      </c>
      <c r="M57" s="19">
        <v>6</v>
      </c>
      <c r="N57" s="18">
        <v>3</v>
      </c>
      <c r="O57" s="18">
        <f t="shared" si="40"/>
        <v>18</v>
      </c>
      <c r="P57" s="20" t="str">
        <f t="shared" si="41"/>
        <v>ALTO</v>
      </c>
      <c r="Q57" s="18">
        <v>25</v>
      </c>
      <c r="R57" s="18">
        <f t="shared" si="42"/>
        <v>450</v>
      </c>
      <c r="S57" s="18" t="str">
        <f t="shared" si="43"/>
        <v>II</v>
      </c>
      <c r="T57" s="18" t="str">
        <f t="shared" si="44"/>
        <v>Aceptable con control Especifico</v>
      </c>
      <c r="U57" s="24">
        <v>12</v>
      </c>
      <c r="V57" s="34" t="s">
        <v>82</v>
      </c>
      <c r="W57" s="33" t="s">
        <v>84</v>
      </c>
      <c r="X57" s="24" t="s">
        <v>88</v>
      </c>
      <c r="Y57" s="24" t="s">
        <v>88</v>
      </c>
      <c r="Z57" s="24" t="s">
        <v>88</v>
      </c>
      <c r="AA57" s="51" t="s">
        <v>101</v>
      </c>
      <c r="AB57" s="51" t="s">
        <v>163</v>
      </c>
      <c r="AC57" s="1"/>
      <c r="AD57" s="1"/>
      <c r="AE57" s="1"/>
      <c r="AF57" s="1"/>
    </row>
    <row r="58" spans="1:32" ht="138" customHeight="1" x14ac:dyDescent="0.25">
      <c r="A58" s="1"/>
      <c r="B58" s="79"/>
      <c r="C58" s="79"/>
      <c r="D58" s="95"/>
      <c r="E58" s="84"/>
      <c r="F58" s="41" t="s">
        <v>84</v>
      </c>
      <c r="G58" s="24" t="s">
        <v>59</v>
      </c>
      <c r="H58" s="25" t="s">
        <v>123</v>
      </c>
      <c r="I58" s="24" t="s">
        <v>73</v>
      </c>
      <c r="J58" s="25" t="s">
        <v>75</v>
      </c>
      <c r="K58" s="25" t="s">
        <v>75</v>
      </c>
      <c r="L58" s="25" t="s">
        <v>78</v>
      </c>
      <c r="M58" s="19">
        <v>2</v>
      </c>
      <c r="N58" s="18">
        <v>3</v>
      </c>
      <c r="O58" s="18">
        <f t="shared" si="40"/>
        <v>6</v>
      </c>
      <c r="P58" s="20" t="str">
        <f t="shared" si="41"/>
        <v>MEDIO</v>
      </c>
      <c r="Q58" s="18">
        <v>25</v>
      </c>
      <c r="R58" s="18">
        <f t="shared" si="42"/>
        <v>150</v>
      </c>
      <c r="S58" s="18" t="str">
        <f t="shared" si="43"/>
        <v>II</v>
      </c>
      <c r="T58" s="18" t="str">
        <f t="shared" si="44"/>
        <v>Aceptable con control Especifico</v>
      </c>
      <c r="U58" s="24">
        <v>12</v>
      </c>
      <c r="V58" s="34" t="s">
        <v>82</v>
      </c>
      <c r="W58" s="33" t="s">
        <v>84</v>
      </c>
      <c r="X58" s="24" t="s">
        <v>88</v>
      </c>
      <c r="Y58" s="24" t="s">
        <v>88</v>
      </c>
      <c r="Z58" s="24" t="s">
        <v>88</v>
      </c>
      <c r="AA58" s="51" t="s">
        <v>224</v>
      </c>
      <c r="AB58" s="51" t="s">
        <v>88</v>
      </c>
      <c r="AC58" s="1"/>
      <c r="AD58" s="1"/>
      <c r="AE58" s="1"/>
      <c r="AF58" s="1"/>
    </row>
    <row r="59" spans="1:32" ht="138" customHeight="1" x14ac:dyDescent="0.25">
      <c r="A59" s="1"/>
      <c r="B59" s="79"/>
      <c r="C59" s="79"/>
      <c r="D59" s="95"/>
      <c r="E59" s="84"/>
      <c r="F59" s="41" t="s">
        <v>84</v>
      </c>
      <c r="G59" s="24" t="s">
        <v>60</v>
      </c>
      <c r="H59" s="25" t="s">
        <v>41</v>
      </c>
      <c r="I59" s="24" t="s">
        <v>134</v>
      </c>
      <c r="J59" s="25" t="s">
        <v>75</v>
      </c>
      <c r="K59" s="25" t="s">
        <v>108</v>
      </c>
      <c r="L59" s="25" t="s">
        <v>75</v>
      </c>
      <c r="M59" s="19">
        <v>6</v>
      </c>
      <c r="N59" s="18">
        <v>2</v>
      </c>
      <c r="O59" s="18">
        <f t="shared" si="40"/>
        <v>12</v>
      </c>
      <c r="P59" s="20" t="str">
        <f t="shared" si="41"/>
        <v>ALTO</v>
      </c>
      <c r="Q59" s="18">
        <v>100</v>
      </c>
      <c r="R59" s="18">
        <f t="shared" si="42"/>
        <v>1200</v>
      </c>
      <c r="S59" s="18" t="str">
        <f t="shared" si="43"/>
        <v>I</v>
      </c>
      <c r="T59" s="18" t="str">
        <f t="shared" si="44"/>
        <v>No Aceptable</v>
      </c>
      <c r="U59" s="24">
        <v>12</v>
      </c>
      <c r="V59" s="34" t="s">
        <v>80</v>
      </c>
      <c r="W59" s="33" t="s">
        <v>84</v>
      </c>
      <c r="X59" s="23" t="s">
        <v>88</v>
      </c>
      <c r="Y59" s="23" t="s">
        <v>88</v>
      </c>
      <c r="Z59" s="23" t="s">
        <v>88</v>
      </c>
      <c r="AA59" s="49" t="s">
        <v>94</v>
      </c>
      <c r="AB59" s="49" t="s">
        <v>88</v>
      </c>
      <c r="AC59" s="1"/>
      <c r="AD59" s="1"/>
      <c r="AE59" s="1"/>
      <c r="AF59" s="1"/>
    </row>
    <row r="60" spans="1:32" ht="140.25" customHeight="1" x14ac:dyDescent="0.25">
      <c r="A60" s="1"/>
      <c r="B60" s="79"/>
      <c r="C60" s="79"/>
      <c r="D60" s="79" t="s">
        <v>113</v>
      </c>
      <c r="E60" s="87" t="s">
        <v>117</v>
      </c>
      <c r="F60" s="41" t="s">
        <v>84</v>
      </c>
      <c r="G60" s="16" t="s">
        <v>222</v>
      </c>
      <c r="H60" s="17" t="s">
        <v>223</v>
      </c>
      <c r="I60" s="18" t="s">
        <v>71</v>
      </c>
      <c r="J60" s="17" t="s">
        <v>75</v>
      </c>
      <c r="K60" s="17" t="s">
        <v>75</v>
      </c>
      <c r="L60" s="17" t="s">
        <v>109</v>
      </c>
      <c r="M60" s="19">
        <v>6</v>
      </c>
      <c r="N60" s="18">
        <v>3</v>
      </c>
      <c r="O60" s="18">
        <f>+IF(M60&gt;0,M60*N60," ")</f>
        <v>18</v>
      </c>
      <c r="P60" s="20" t="str">
        <f>IF(N60&gt;0,IF(O60&gt;=24,"MUY ALTO",IF(O60&gt;=10,"ALTO",IF(O60&gt;=6,"MEDIO",IF(O60&gt;=2,"BAJO"," "))))," ")</f>
        <v>ALTO</v>
      </c>
      <c r="Q60" s="18">
        <v>60</v>
      </c>
      <c r="R60" s="18">
        <f>IF(Q60&gt;0,O60*Q60,"")</f>
        <v>1080</v>
      </c>
      <c r="S60" s="18" t="str">
        <f>+IF(Q60&gt;0,IF(R60&gt;=600,"I",IF(R60&gt;=150,"II",IF(R60&gt;=400,"III",IF(R60&gt;=20,"IV"," "))))," ")</f>
        <v>I</v>
      </c>
      <c r="T60" s="18" t="str">
        <f>IF(R60&gt;0,IF(S60="I","No Aceptable",IF(S60="II","Aceptable con control Especifico",IF(S60="III","Mejorable",IF(S60="IV","Aveptable","")))),"")</f>
        <v>No Aceptable</v>
      </c>
      <c r="U60" s="21">
        <v>20</v>
      </c>
      <c r="V60" s="30" t="s">
        <v>82</v>
      </c>
      <c r="W60" s="31" t="s">
        <v>87</v>
      </c>
      <c r="X60" s="18" t="s">
        <v>88</v>
      </c>
      <c r="Y60" s="18" t="s">
        <v>88</v>
      </c>
      <c r="Z60" s="18" t="s">
        <v>88</v>
      </c>
      <c r="AA60" s="49" t="s">
        <v>95</v>
      </c>
      <c r="AB60" s="49" t="s">
        <v>96</v>
      </c>
      <c r="AC60" s="1"/>
      <c r="AD60" s="1"/>
      <c r="AE60" s="1"/>
      <c r="AF60" s="1"/>
    </row>
    <row r="61" spans="1:32" ht="140.25" customHeight="1" x14ac:dyDescent="0.25">
      <c r="A61" s="1"/>
      <c r="B61" s="79"/>
      <c r="C61" s="79"/>
      <c r="D61" s="79"/>
      <c r="E61" s="88"/>
      <c r="F61" s="41" t="s">
        <v>84</v>
      </c>
      <c r="G61" s="16" t="s">
        <v>214</v>
      </c>
      <c r="H61" s="17" t="s">
        <v>223</v>
      </c>
      <c r="I61" s="18" t="s">
        <v>136</v>
      </c>
      <c r="J61" s="17" t="s">
        <v>75</v>
      </c>
      <c r="K61" s="17" t="s">
        <v>75</v>
      </c>
      <c r="L61" s="17" t="s">
        <v>135</v>
      </c>
      <c r="M61" s="19">
        <v>6</v>
      </c>
      <c r="N61" s="18">
        <v>3</v>
      </c>
      <c r="O61" s="18">
        <f>+IF(M61&gt;0,M61*N61," ")</f>
        <v>18</v>
      </c>
      <c r="P61" s="20" t="str">
        <f>IF(N61&gt;0,IF(O61&gt;=24,"MUY ALTO",IF(O61&gt;=10,"ALTO",IF(O61&gt;=6,"MEDIO",IF(O61&gt;=2,"BAJO"," "))))," ")</f>
        <v>ALTO</v>
      </c>
      <c r="Q61" s="18">
        <v>60</v>
      </c>
      <c r="R61" s="18">
        <f>IF(Q61&gt;0,O61*Q61,"")</f>
        <v>1080</v>
      </c>
      <c r="S61" s="18" t="str">
        <f>+IF(Q61&gt;0,IF(R61&gt;=600,"I",IF(R61&gt;=150,"II",IF(R61&gt;=400,"III",IF(R61&gt;=20,"IV"," "))))," ")</f>
        <v>I</v>
      </c>
      <c r="T61" s="18" t="str">
        <f>IF(R61&gt;0,IF(S61="I","No Aceptable",IF(S61="II","Aceptable con control Especifico",IF(S61="III","Mejorable",IF(S61="IV","Aveptable","")))),"")</f>
        <v>No Aceptable</v>
      </c>
      <c r="U61" s="21">
        <v>20</v>
      </c>
      <c r="V61" s="30" t="s">
        <v>80</v>
      </c>
      <c r="W61" s="31" t="s">
        <v>84</v>
      </c>
      <c r="X61" s="18" t="s">
        <v>88</v>
      </c>
      <c r="Y61" s="18" t="s">
        <v>88</v>
      </c>
      <c r="Z61" s="18" t="s">
        <v>88</v>
      </c>
      <c r="AA61" s="46" t="s">
        <v>89</v>
      </c>
      <c r="AB61" s="49" t="s">
        <v>88</v>
      </c>
      <c r="AC61" s="1"/>
      <c r="AD61" s="1"/>
      <c r="AE61" s="1"/>
      <c r="AF61" s="1"/>
    </row>
    <row r="62" spans="1:32" ht="140.25" customHeight="1" x14ac:dyDescent="0.25">
      <c r="A62" s="1"/>
      <c r="B62" s="79"/>
      <c r="C62" s="79"/>
      <c r="D62" s="79"/>
      <c r="E62" s="88"/>
      <c r="F62" s="41" t="s">
        <v>84</v>
      </c>
      <c r="G62" s="16" t="s">
        <v>42</v>
      </c>
      <c r="H62" s="17" t="s">
        <v>223</v>
      </c>
      <c r="I62" s="18" t="s">
        <v>136</v>
      </c>
      <c r="J62" s="17" t="s">
        <v>75</v>
      </c>
      <c r="K62" s="17" t="s">
        <v>76</v>
      </c>
      <c r="L62" s="17" t="s">
        <v>75</v>
      </c>
      <c r="M62" s="19">
        <v>10</v>
      </c>
      <c r="N62" s="18">
        <v>4</v>
      </c>
      <c r="O62" s="18">
        <f>+IF(M62&gt;0,M62*N62," ")</f>
        <v>40</v>
      </c>
      <c r="P62" s="20" t="str">
        <f>IF(N62&gt;0,IF(O62&gt;=24,"MUY ALTO",IF(O62&gt;=10,"ALTO",IF(O62&gt;=6,"MEDIO",IF(O62&gt;=2,"BAJO"," "))))," ")</f>
        <v>MUY ALTO</v>
      </c>
      <c r="Q62" s="18">
        <v>60</v>
      </c>
      <c r="R62" s="18">
        <f>IF(Q62&gt;0,O62*Q62,"")</f>
        <v>2400</v>
      </c>
      <c r="S62" s="18" t="str">
        <f>+IF(Q62&gt;0,IF(R62&gt;=600,"I",IF(R62&gt;=150,"II",IF(R62&gt;=400,"III",IF(R62&gt;=20,"IV"," "))))," ")</f>
        <v>I</v>
      </c>
      <c r="T62" s="18" t="str">
        <f>IF(R62&gt;0,IF(S62="I","No Aceptable",IF(S62="II","Aceptable con control Especifico",IF(S62="III","Mejorable",IF(S62="IV","Aveptable","")))),"")</f>
        <v>No Aceptable</v>
      </c>
      <c r="U62" s="21">
        <v>20</v>
      </c>
      <c r="V62" s="30" t="s">
        <v>80</v>
      </c>
      <c r="W62" s="31" t="s">
        <v>84</v>
      </c>
      <c r="X62" s="18" t="s">
        <v>88</v>
      </c>
      <c r="Y62" s="18" t="s">
        <v>88</v>
      </c>
      <c r="Z62" s="18" t="s">
        <v>88</v>
      </c>
      <c r="AA62" s="49" t="s">
        <v>97</v>
      </c>
      <c r="AB62" s="49" t="s">
        <v>88</v>
      </c>
      <c r="AC62" s="1"/>
      <c r="AD62" s="1"/>
      <c r="AE62" s="1"/>
      <c r="AF62" s="1"/>
    </row>
    <row r="63" spans="1:32" ht="140.25" customHeight="1" x14ac:dyDescent="0.25">
      <c r="A63" s="1"/>
      <c r="B63" s="79"/>
      <c r="C63" s="79"/>
      <c r="D63" s="79"/>
      <c r="E63" s="88"/>
      <c r="F63" s="41" t="s">
        <v>84</v>
      </c>
      <c r="G63" s="16" t="s">
        <v>213</v>
      </c>
      <c r="H63" s="17" t="s">
        <v>223</v>
      </c>
      <c r="I63" s="24" t="s">
        <v>137</v>
      </c>
      <c r="J63" s="17" t="s">
        <v>75</v>
      </c>
      <c r="K63" s="17" t="s">
        <v>138</v>
      </c>
      <c r="L63" s="17" t="s">
        <v>75</v>
      </c>
      <c r="M63" s="105">
        <v>6</v>
      </c>
      <c r="N63" s="103">
        <v>2</v>
      </c>
      <c r="O63" s="103">
        <f>+IF(M63&gt;0,M63*N63," ")</f>
        <v>12</v>
      </c>
      <c r="P63" s="106" t="str">
        <f>IF(N63&gt;0,IF(O63&gt;=24,"MUY ALTO",IF(O63&gt;=10,"ALTO",IF(O63&gt;=6,"MEDIO",IF(O63&gt;=2,"BAJO"," "))))," ")</f>
        <v>ALTO</v>
      </c>
      <c r="Q63" s="103">
        <v>60</v>
      </c>
      <c r="R63" s="18">
        <f>IF(Q63&gt;0,O63*Q63,"")</f>
        <v>720</v>
      </c>
      <c r="S63" s="18" t="str">
        <f>+IF(Q63&gt;0,IF(R63&gt;=600,"I",IF(R63&gt;=150,"II",IF(R63&gt;=400,"III",IF(R63&gt;=20,"IV"," "))))," ")</f>
        <v>I</v>
      </c>
      <c r="T63" s="18" t="str">
        <f>IF(R63&gt;0,IF(S63="I","No Aceptable",IF(S63="II","Aceptable con control Especifico",IF(S63="III","Mejorable",IF(S63="IV","Aveptable","")))),"")</f>
        <v>No Aceptable</v>
      </c>
      <c r="U63" s="21">
        <v>20</v>
      </c>
      <c r="V63" s="30" t="s">
        <v>80</v>
      </c>
      <c r="W63" s="31" t="s">
        <v>84</v>
      </c>
      <c r="X63" s="23" t="s">
        <v>88</v>
      </c>
      <c r="Y63" s="23" t="s">
        <v>88</v>
      </c>
      <c r="Z63" s="23" t="s">
        <v>88</v>
      </c>
      <c r="AA63" s="49" t="s">
        <v>91</v>
      </c>
      <c r="AB63" s="49" t="s">
        <v>88</v>
      </c>
      <c r="AC63" s="1"/>
      <c r="AD63" s="1"/>
      <c r="AE63" s="1"/>
      <c r="AF63" s="1"/>
    </row>
    <row r="64" spans="1:32" ht="140.25" customHeight="1" x14ac:dyDescent="0.25">
      <c r="A64" s="1"/>
      <c r="B64" s="79"/>
      <c r="C64" s="79"/>
      <c r="D64" s="79"/>
      <c r="E64" s="88"/>
      <c r="F64" s="101" t="s">
        <v>87</v>
      </c>
      <c r="G64" s="100" t="s">
        <v>43</v>
      </c>
      <c r="H64" s="102" t="s">
        <v>140</v>
      </c>
      <c r="I64" s="103" t="s">
        <v>44</v>
      </c>
      <c r="J64" s="104" t="s">
        <v>75</v>
      </c>
      <c r="K64" s="104" t="s">
        <v>110</v>
      </c>
      <c r="L64" s="116" t="s">
        <v>75</v>
      </c>
      <c r="M64" s="117">
        <v>2</v>
      </c>
      <c r="N64" s="54">
        <v>2</v>
      </c>
      <c r="O64" s="54">
        <f>+IF(M64&gt;0,M64*N64," ")</f>
        <v>4</v>
      </c>
      <c r="P64" s="115" t="str">
        <f>IF(N64&gt;0,IF(O64&gt;=24,"MUY ALTO",IF(O64&gt;=10,"ALTO",IF(O64&gt;=6,"MEDIO",IF(O64&gt;=2,"BAJO"," "))))," ")</f>
        <v>BAJO</v>
      </c>
      <c r="Q64" s="54">
        <v>25</v>
      </c>
      <c r="R64" s="100">
        <f>IF(Q64&gt;0,O64*Q64,"")</f>
        <v>100</v>
      </c>
      <c r="S64" s="103" t="str">
        <f>+IF(Q64&gt;0,IF(R64&gt;=600,"I",IF(R64&gt;=150,"II",IF(R64&gt;=400,"III",IF(R64&gt;=20,"IV"," "))))," ")</f>
        <v>IV</v>
      </c>
      <c r="T64" s="103" t="str">
        <f>IF(R64&gt;0,IF(S64="I","No Aceptable",IF(S64="II","Aceptable con control Especifico",IF(S64="III","Mejorable",IF(S64="IV","Aceptable","")))),"")</f>
        <v>Aceptable</v>
      </c>
      <c r="U64" s="107">
        <v>20</v>
      </c>
      <c r="V64" s="108" t="s">
        <v>81</v>
      </c>
      <c r="W64" s="109" t="s">
        <v>87</v>
      </c>
      <c r="X64" s="103" t="s">
        <v>88</v>
      </c>
      <c r="Y64" s="103" t="s">
        <v>88</v>
      </c>
      <c r="Z64" s="103" t="s">
        <v>88</v>
      </c>
      <c r="AA64" s="110" t="s">
        <v>114</v>
      </c>
      <c r="AB64" s="110" t="s">
        <v>115</v>
      </c>
      <c r="AC64" s="1"/>
      <c r="AD64" s="1"/>
      <c r="AE64" s="1"/>
      <c r="AF64" s="1"/>
    </row>
    <row r="65" spans="1:32" ht="98.25" customHeight="1" x14ac:dyDescent="0.25">
      <c r="A65" s="1"/>
      <c r="B65" s="79"/>
      <c r="C65" s="79"/>
      <c r="D65" s="79"/>
      <c r="E65" s="89"/>
      <c r="F65" s="54" t="s">
        <v>84</v>
      </c>
      <c r="G65" s="112" t="s">
        <v>233</v>
      </c>
      <c r="H65" s="111" t="s">
        <v>125</v>
      </c>
      <c r="I65" s="112" t="s">
        <v>234</v>
      </c>
      <c r="J65" s="113" t="s">
        <v>75</v>
      </c>
      <c r="K65" s="113" t="s">
        <v>235</v>
      </c>
      <c r="L65" s="118" t="s">
        <v>107</v>
      </c>
      <c r="M65" s="117">
        <v>6</v>
      </c>
      <c r="N65" s="54">
        <v>4</v>
      </c>
      <c r="O65" s="54">
        <f>+IF(M65&gt;0,M65*N65," ")</f>
        <v>24</v>
      </c>
      <c r="P65" s="115" t="str">
        <f>IF(N65&gt;0,IF(O65&gt;=24,"MUY ALTO",IF(O65&gt;=10,"ALTO",IF(O65&gt;=6,"MEDIO",IF(O65&gt;=2,"BAJO"," "))))," ")</f>
        <v>MUY ALTO</v>
      </c>
      <c r="Q65" s="54">
        <v>100</v>
      </c>
      <c r="R65" s="114">
        <f>IF(Q65&gt;0,O65*Q65,"")</f>
        <v>2400</v>
      </c>
      <c r="S65" s="54" t="str">
        <f>+IF(Q65&gt;0,IF(R65&gt;=600,"I",IF(R65&gt;=150,"II",IF(R65&gt;=400,"III",IF(R65&gt;=20,"IV"," "))))," ")</f>
        <v>I</v>
      </c>
      <c r="T65" s="54" t="str">
        <f>IF(R65&gt;0,IF(S65="I","No Aceptable",IF(S65="II","Aceptable con control Especifico",IF(S65="III","Mejorable",IF(S65="IV","Aceptable","")))),"")</f>
        <v>No Aceptable</v>
      </c>
      <c r="U65" s="54">
        <v>20</v>
      </c>
      <c r="V65" s="113" t="s">
        <v>80</v>
      </c>
      <c r="W65" s="112" t="s">
        <v>84</v>
      </c>
      <c r="X65" s="112" t="s">
        <v>88</v>
      </c>
      <c r="Y65" s="112" t="s">
        <v>88</v>
      </c>
      <c r="Z65" s="112" t="s">
        <v>88</v>
      </c>
      <c r="AA65" s="112" t="s">
        <v>236</v>
      </c>
      <c r="AB65" s="112" t="s">
        <v>158</v>
      </c>
      <c r="AC65" s="1"/>
      <c r="AD65" s="1"/>
      <c r="AE65" s="1"/>
      <c r="AF65" s="1"/>
    </row>
    <row r="66" spans="1:32"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sheetData>
  <autoFilter ref="A11:AB65"/>
  <mergeCells count="26">
    <mergeCell ref="D12:D16"/>
    <mergeCell ref="E12:E16"/>
    <mergeCell ref="D17:D40"/>
    <mergeCell ref="E41:E59"/>
    <mergeCell ref="D41:D59"/>
    <mergeCell ref="E17:E40"/>
    <mergeCell ref="B12:B65"/>
    <mergeCell ref="C12:C65"/>
    <mergeCell ref="D60:D65"/>
    <mergeCell ref="E60:E65"/>
    <mergeCell ref="K8:O8"/>
    <mergeCell ref="I7:J8"/>
    <mergeCell ref="J10:L10"/>
    <mergeCell ref="G10:H10"/>
    <mergeCell ref="B3:AB3"/>
    <mergeCell ref="B4:AB4"/>
    <mergeCell ref="B5:AB5"/>
    <mergeCell ref="K7:O7"/>
    <mergeCell ref="U10:W10"/>
    <mergeCell ref="X10:AB10"/>
    <mergeCell ref="M10:S10"/>
    <mergeCell ref="B10:B11"/>
    <mergeCell ref="C10:C11"/>
    <mergeCell ref="D10:D11"/>
    <mergeCell ref="E10:E11"/>
    <mergeCell ref="F10:F11"/>
  </mergeCells>
  <conditionalFormatting sqref="O1:P14 O16:P40 O47:P91">
    <cfRule type="cellIs" dxfId="32" priority="28" operator="between">
      <formula>6</formula>
      <formula>9</formula>
    </cfRule>
  </conditionalFormatting>
  <conditionalFormatting sqref="O1:P14 O16:P40 O47:P91">
    <cfRule type="cellIs" dxfId="31" priority="29" operator="between">
      <formula>24</formula>
      <formula>40</formula>
    </cfRule>
  </conditionalFormatting>
  <conditionalFormatting sqref="O1:O14 O16:O40 O47:O91">
    <cfRule type="cellIs" dxfId="30" priority="30" operator="between">
      <formula>10</formula>
      <formula>23</formula>
    </cfRule>
  </conditionalFormatting>
  <conditionalFormatting sqref="R1:R14 R16:R26 R47:R48 R29:R40 R50:R91">
    <cfRule type="cellIs" dxfId="29" priority="31" operator="between">
      <formula>40</formula>
      <formula>120</formula>
    </cfRule>
  </conditionalFormatting>
  <conditionalFormatting sqref="R1:R14 R16:R26 R47:R48 R29:R40 R50:R91">
    <cfRule type="cellIs" dxfId="28" priority="32" operator="between">
      <formula>600</formula>
      <formula>4000</formula>
    </cfRule>
  </conditionalFormatting>
  <conditionalFormatting sqref="R1:S14 R16:S26 R47:S48 R29:S40 R50:S91">
    <cfRule type="cellIs" dxfId="27" priority="33" operator="between">
      <formula>150</formula>
      <formula>500</formula>
    </cfRule>
  </conditionalFormatting>
  <conditionalFormatting sqref="R49">
    <cfRule type="cellIs" dxfId="26" priority="25" operator="between">
      <formula>40</formula>
      <formula>120</formula>
    </cfRule>
  </conditionalFormatting>
  <conditionalFormatting sqref="R49">
    <cfRule type="cellIs" dxfId="25" priority="26" operator="between">
      <formula>600</formula>
      <formula>4000</formula>
    </cfRule>
  </conditionalFormatting>
  <conditionalFormatting sqref="R49:S49">
    <cfRule type="cellIs" dxfId="24" priority="27" operator="between">
      <formula>150</formula>
      <formula>500</formula>
    </cfRule>
  </conditionalFormatting>
  <conditionalFormatting sqref="R27">
    <cfRule type="cellIs" dxfId="23" priority="22" operator="between">
      <formula>40</formula>
      <formula>120</formula>
    </cfRule>
  </conditionalFormatting>
  <conditionalFormatting sqref="R27">
    <cfRule type="cellIs" dxfId="22" priority="23" operator="between">
      <formula>600</formula>
      <formula>4000</formula>
    </cfRule>
  </conditionalFormatting>
  <conditionalFormatting sqref="R27:S27">
    <cfRule type="cellIs" dxfId="21" priority="24" operator="between">
      <formula>150</formula>
      <formula>500</formula>
    </cfRule>
  </conditionalFormatting>
  <conditionalFormatting sqref="R28">
    <cfRule type="cellIs" dxfId="20" priority="19" operator="between">
      <formula>40</formula>
      <formula>120</formula>
    </cfRule>
  </conditionalFormatting>
  <conditionalFormatting sqref="R28">
    <cfRule type="cellIs" dxfId="19" priority="20" operator="between">
      <formula>600</formula>
      <formula>4000</formula>
    </cfRule>
  </conditionalFormatting>
  <conditionalFormatting sqref="R28:S28">
    <cfRule type="cellIs" dxfId="18" priority="21" operator="between">
      <formula>150</formula>
      <formula>500</formula>
    </cfRule>
  </conditionalFormatting>
  <conditionalFormatting sqref="O15:P15">
    <cfRule type="cellIs" dxfId="17" priority="13" operator="between">
      <formula>6</formula>
      <formula>9</formula>
    </cfRule>
  </conditionalFormatting>
  <conditionalFormatting sqref="O15:P15">
    <cfRule type="cellIs" dxfId="16" priority="14" operator="between">
      <formula>24</formula>
      <formula>40</formula>
    </cfRule>
  </conditionalFormatting>
  <conditionalFormatting sqref="O15">
    <cfRule type="cellIs" dxfId="15" priority="15" operator="between">
      <formula>10</formula>
      <formula>23</formula>
    </cfRule>
  </conditionalFormatting>
  <conditionalFormatting sqref="R15">
    <cfRule type="cellIs" dxfId="14" priority="16" operator="between">
      <formula>40</formula>
      <formula>120</formula>
    </cfRule>
  </conditionalFormatting>
  <conditionalFormatting sqref="R15">
    <cfRule type="cellIs" dxfId="13" priority="17" operator="between">
      <formula>600</formula>
      <formula>4000</formula>
    </cfRule>
  </conditionalFormatting>
  <conditionalFormatting sqref="R15:S15">
    <cfRule type="cellIs" dxfId="12" priority="18" operator="between">
      <formula>150</formula>
      <formula>500</formula>
    </cfRule>
  </conditionalFormatting>
  <conditionalFormatting sqref="O41:P45">
    <cfRule type="cellIs" dxfId="11" priority="7" operator="between">
      <formula>6</formula>
      <formula>9</formula>
    </cfRule>
  </conditionalFormatting>
  <conditionalFormatting sqref="O41:P45">
    <cfRule type="cellIs" dxfId="10" priority="8" operator="between">
      <formula>24</formula>
      <formula>40</formula>
    </cfRule>
  </conditionalFormatting>
  <conditionalFormatting sqref="O41:O45">
    <cfRule type="cellIs" dxfId="9" priority="9" operator="between">
      <formula>10</formula>
      <formula>23</formula>
    </cfRule>
  </conditionalFormatting>
  <conditionalFormatting sqref="R41:R45">
    <cfRule type="cellIs" dxfId="8" priority="10" operator="between">
      <formula>40</formula>
      <formula>120</formula>
    </cfRule>
  </conditionalFormatting>
  <conditionalFormatting sqref="R41:R45">
    <cfRule type="cellIs" dxfId="7" priority="11" operator="between">
      <formula>600</formula>
      <formula>4000</formula>
    </cfRule>
  </conditionalFormatting>
  <conditionalFormatting sqref="R41:S45">
    <cfRule type="cellIs" dxfId="6" priority="12" operator="between">
      <formula>150</formula>
      <formula>500</formula>
    </cfRule>
  </conditionalFormatting>
  <conditionalFormatting sqref="O46:P46">
    <cfRule type="cellIs" dxfId="5" priority="1" operator="between">
      <formula>6</formula>
      <formula>9</formula>
    </cfRule>
  </conditionalFormatting>
  <conditionalFormatting sqref="O46:P46">
    <cfRule type="cellIs" dxfId="4" priority="2" operator="between">
      <formula>24</formula>
      <formula>40</formula>
    </cfRule>
  </conditionalFormatting>
  <conditionalFormatting sqref="O46">
    <cfRule type="cellIs" dxfId="3" priority="3" operator="between">
      <formula>10</formula>
      <formula>23</formula>
    </cfRule>
  </conditionalFormatting>
  <conditionalFormatting sqref="R46">
    <cfRule type="cellIs" dxfId="2" priority="4" operator="between">
      <formula>40</formula>
      <formula>120</formula>
    </cfRule>
  </conditionalFormatting>
  <conditionalFormatting sqref="R46">
    <cfRule type="cellIs" dxfId="1" priority="5" operator="between">
      <formula>600</formula>
      <formula>4000</formula>
    </cfRule>
  </conditionalFormatting>
  <conditionalFormatting sqref="R46:S46">
    <cfRule type="cellIs" dxfId="0" priority="6" operator="between">
      <formula>150</formula>
      <formula>500</formula>
    </cfRule>
  </conditionalFormatting>
  <pageMargins left="0.7" right="0.7" top="0.75" bottom="0.75" header="0" footer="0"/>
  <pageSetup scale="3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14:formula1>
            <xm:f>Hoja2!$F$7:$F$10</xm:f>
          </x14:formula1>
          <xm:sqref>N12:N65</xm:sqref>
        </x14:dataValidation>
        <x14:dataValidation type="list" allowBlank="1" showErrorMessage="1">
          <x14:formula1>
            <xm:f>Hoja2!$D$7:$D$10</xm:f>
          </x14:formula1>
          <xm:sqref>M12:M65</xm:sqref>
        </x14:dataValidation>
        <x14:dataValidation type="list" allowBlank="1" showErrorMessage="1">
          <x14:formula1>
            <xm:f>Hoja2!$H$7:$H$10</xm:f>
          </x14:formula1>
          <xm:sqref>Q12:Q65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CB6440B14429489C5017913E16EB1E" ma:contentTypeVersion="14" ma:contentTypeDescription="Crear nuevo documento." ma:contentTypeScope="" ma:versionID="26dfc364393f51d532fdd595e98951bd">
  <xsd:schema xmlns:xsd="http://www.w3.org/2001/XMLSchema" xmlns:xs="http://www.w3.org/2001/XMLSchema" xmlns:p="http://schemas.microsoft.com/office/2006/metadata/properties" xmlns:ns2="4b9b4d65-f45c-490f-9a60-1a05090cf4e0" xmlns:ns3="0ca496d9-f26b-42b3-993e-bda64e9da20b" targetNamespace="http://schemas.microsoft.com/office/2006/metadata/properties" ma:root="true" ma:fieldsID="7b84dd1cabc433d87d900f8c4c25eb1b" ns2:_="" ns3:_="">
    <xsd:import namespace="4b9b4d65-f45c-490f-9a60-1a05090cf4e0"/>
    <xsd:import namespace="0ca496d9-f26b-42b3-993e-bda64e9da2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b4d65-f45c-490f-9a60-1a05090cf4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Location" ma:index="12" nillable="true" ma:displayName="Location" ma:hidden="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ca496d9-f26b-42b3-993e-bda64e9da20b" elementFormDefault="qualified">
    <xsd:import namespace="http://schemas.microsoft.com/office/2006/documentManagement/types"/>
    <xsd:import namespace="http://schemas.microsoft.com/office/infopath/2007/PartnerControls"/>
    <xsd:element name="SharedWithUsers" ma:index="18"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78C6E7-8FEB-4B41-9666-11A9B667B78D}"/>
</file>

<file path=customXml/itemProps2.xml><?xml version="1.0" encoding="utf-8"?>
<ds:datastoreItem xmlns:ds="http://schemas.openxmlformats.org/officeDocument/2006/customXml" ds:itemID="{C9ED4F1A-656F-48C8-82EC-FD77C4728523}"/>
</file>

<file path=customXml/itemProps3.xml><?xml version="1.0" encoding="utf-8"?>
<ds:datastoreItem xmlns:ds="http://schemas.openxmlformats.org/officeDocument/2006/customXml" ds:itemID="{D1DDF3B0-375B-4349-BAD5-9C5134470D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Matriz</vt:lpstr>
      <vt:lpstr>Matriz!Área_de_impresión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cp:lastModifiedBy>
  <cp:lastPrinted>2021-04-20T18:38:01Z</cp:lastPrinted>
  <dcterms:created xsi:type="dcterms:W3CDTF">2017-05-02T01:51:21Z</dcterms:created>
  <dcterms:modified xsi:type="dcterms:W3CDTF">2021-05-12T23:39:19Z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0x0101009DCB6440B14429489C5017913E16EB1E</vt:lpwstr>
  </property>
</Properties>
</file>