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iagrams/data2.xml" ContentType="application/vnd.openxmlformats-officedocument.drawingml.diagramData+xml"/>
  <Override PartName="/xl/diagrams/layout2.xml" ContentType="application/vnd.openxmlformats-officedocument.drawingml.diagramLayout+xml"/>
  <Override PartName="/xl/diagrams/quickStyle2.xml" ContentType="application/vnd.openxmlformats-officedocument.drawingml.diagramStyle+xml"/>
  <Override PartName="/xl/diagrams/colors2.xml" ContentType="application/vnd.openxmlformats-officedocument.drawingml.diagramColors+xml"/>
  <Override PartName="/xl/diagrams/drawing2.xml" ContentType="application/vnd.ms-office.drawingml.diagramDrawing+xml"/>
  <Override PartName="/xl/drawings/drawing6.xml" ContentType="application/vnd.openxmlformats-officedocument.drawing+xml"/>
  <Override PartName="/xl/diagrams/data3.xml" ContentType="application/vnd.openxmlformats-officedocument.drawingml.diagramData+xml"/>
  <Override PartName="/xl/diagrams/layout3.xml" ContentType="application/vnd.openxmlformats-officedocument.drawingml.diagramLayout+xml"/>
  <Override PartName="/xl/diagrams/quickStyle3.xml" ContentType="application/vnd.openxmlformats-officedocument.drawingml.diagramStyle+xml"/>
  <Override PartName="/xl/diagrams/colors3.xml" ContentType="application/vnd.openxmlformats-officedocument.drawingml.diagramColors+xml"/>
  <Override PartName="/xl/diagrams/drawing3.xml" ContentType="application/vnd.ms-office.drawingml.diagramDrawing+xml"/>
  <Override PartName="/xl/drawings/drawing7.xml" ContentType="application/vnd.openxmlformats-officedocument.drawing+xml"/>
  <Override PartName="/xl/diagrams/data4.xml" ContentType="application/vnd.openxmlformats-officedocument.drawingml.diagramData+xml"/>
  <Override PartName="/xl/diagrams/layout4.xml" ContentType="application/vnd.openxmlformats-officedocument.drawingml.diagramLayout+xml"/>
  <Override PartName="/xl/diagrams/quickStyle4.xml" ContentType="application/vnd.openxmlformats-officedocument.drawingml.diagramStyle+xml"/>
  <Override PartName="/xl/diagrams/colors4.xml" ContentType="application/vnd.openxmlformats-officedocument.drawingml.diagramColors+xml"/>
  <Override PartName="/xl/diagrams/drawing4.xml" ContentType="application/vnd.ms-office.drawingml.diagramDrawing+xml"/>
  <Override PartName="/xl/drawings/drawing8.xml" ContentType="application/vnd.openxmlformats-officedocument.drawing+xml"/>
  <Override PartName="/xl/diagrams/data5.xml" ContentType="application/vnd.openxmlformats-officedocument.drawingml.diagramData+xml"/>
  <Override PartName="/xl/diagrams/layout5.xml" ContentType="application/vnd.openxmlformats-officedocument.drawingml.diagramLayout+xml"/>
  <Override PartName="/xl/diagrams/quickStyle5.xml" ContentType="application/vnd.openxmlformats-officedocument.drawingml.diagramStyle+xml"/>
  <Override PartName="/xl/diagrams/colors5.xml" ContentType="application/vnd.openxmlformats-officedocument.drawingml.diagramColors+xml"/>
  <Override PartName="/xl/diagrams/drawing5.xml" ContentType="application/vnd.ms-office.drawingml.diagramDrawing+xml"/>
  <Override PartName="/xl/drawings/drawing9.xml" ContentType="application/vnd.openxmlformats-officedocument.drawing+xml"/>
  <Override PartName="/xl/diagrams/data6.xml" ContentType="application/vnd.openxmlformats-officedocument.drawingml.diagramData+xml"/>
  <Override PartName="/xl/diagrams/layout6.xml" ContentType="application/vnd.openxmlformats-officedocument.drawingml.diagramLayout+xml"/>
  <Override PartName="/xl/diagrams/quickStyle6.xml" ContentType="application/vnd.openxmlformats-officedocument.drawingml.diagramStyle+xml"/>
  <Override PartName="/xl/diagrams/colors6.xml" ContentType="application/vnd.openxmlformats-officedocument.drawingml.diagramColors+xml"/>
  <Override PartName="/xl/diagrams/drawing6.xml" ContentType="application/vnd.ms-office.drawingml.diagramDrawing+xml"/>
  <Override PartName="/xl/drawings/drawing10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11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1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1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1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gomez\OneDrive\BIBLIOTECA\2021\Proyectos de grado\EGF\2021\"/>
    </mc:Choice>
  </mc:AlternateContent>
  <bookViews>
    <workbookView xWindow="0" yWindow="0" windowWidth="28800" windowHeight="12000" tabRatio="0"/>
  </bookViews>
  <sheets>
    <sheet name="Menú Principal" sheetId="11" r:id="rId1"/>
    <sheet name="Inf. Técnica" sheetId="17" r:id="rId2"/>
    <sheet name="Variables de Entrada" sheetId="19" r:id="rId3"/>
    <sheet name="Inversión Inicial" sheetId="18" r:id="rId4"/>
    <sheet name="F1 - Almacigo" sheetId="13" r:id="rId5"/>
    <sheet name="F1 - Trasplantado" sheetId="14" r:id="rId6"/>
    <sheet name="F2 - Producción" sheetId="15" r:id="rId7"/>
    <sheet name="F2 - Recolección" sheetId="16" r:id="rId8"/>
    <sheet name="Costos Totales" sheetId="20" r:id="rId9"/>
    <sheet name="Costos Clasificados" sheetId="21" r:id="rId10"/>
    <sheet name="Comparativo Costos" sheetId="6" r:id="rId11"/>
    <sheet name="Comparativo Productividad" sheetId="2" r:id="rId12"/>
    <sheet name="Comparativo Ingresos" sheetId="3" r:id="rId13"/>
    <sheet name="Comparativo Rentabilidad" sheetId="22" r:id="rId14"/>
    <sheet name="Informativo Proceso Empírico" sheetId="4" r:id="rId15"/>
    <sheet name="Informativo Proceso Técnico" sheetId="5" r:id="rId16"/>
  </sheets>
  <externalReferences>
    <externalReference r:id="rId17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3" l="1"/>
  <c r="E10" i="3"/>
  <c r="E9" i="3"/>
  <c r="E8" i="3"/>
  <c r="E8" i="2"/>
  <c r="E9" i="2"/>
  <c r="F8" i="22"/>
  <c r="E8" i="22"/>
  <c r="E6" i="6"/>
  <c r="E7" i="6"/>
  <c r="E8" i="6" s="1"/>
  <c r="F6" i="22"/>
  <c r="H28" i="20"/>
  <c r="H26" i="20"/>
  <c r="H24" i="20"/>
  <c r="H23" i="20"/>
  <c r="H22" i="20"/>
  <c r="H21" i="20"/>
  <c r="H16" i="20"/>
  <c r="H15" i="20"/>
  <c r="H14" i="20"/>
  <c r="H13" i="20"/>
  <c r="H8" i="20"/>
  <c r="H7" i="20"/>
  <c r="H6" i="20"/>
  <c r="H5" i="20"/>
  <c r="H7" i="16"/>
  <c r="H6" i="16"/>
  <c r="H5" i="16"/>
  <c r="H16" i="16"/>
  <c r="H15" i="16"/>
  <c r="H14" i="16"/>
  <c r="H13" i="16"/>
  <c r="H12" i="16"/>
  <c r="H25" i="20"/>
  <c r="H31" i="16"/>
  <c r="H30" i="16"/>
  <c r="H29" i="16"/>
  <c r="H28" i="16"/>
  <c r="H27" i="16"/>
  <c r="H26" i="16"/>
  <c r="H25" i="16"/>
  <c r="H24" i="16"/>
  <c r="H23" i="16"/>
  <c r="H22" i="16"/>
  <c r="H21" i="16"/>
  <c r="H22" i="15"/>
  <c r="H23" i="15"/>
  <c r="H24" i="15"/>
  <c r="H25" i="15"/>
  <c r="H26" i="15"/>
  <c r="H27" i="15"/>
  <c r="H28" i="15"/>
  <c r="H29" i="15"/>
  <c r="H21" i="15"/>
  <c r="H20" i="15"/>
  <c r="H19" i="15"/>
  <c r="H14" i="15"/>
  <c r="H13" i="15"/>
  <c r="H12" i="15"/>
  <c r="H6" i="15"/>
  <c r="H7" i="15"/>
  <c r="H5" i="15"/>
  <c r="D29" i="15"/>
  <c r="D28" i="15"/>
  <c r="D20" i="15"/>
  <c r="D21" i="15"/>
  <c r="D22" i="15"/>
  <c r="D23" i="15"/>
  <c r="D24" i="15"/>
  <c r="D25" i="15"/>
  <c r="D26" i="15"/>
  <c r="D27" i="15"/>
  <c r="D19" i="15"/>
  <c r="D26" i="14"/>
  <c r="D25" i="14"/>
  <c r="D23" i="14"/>
  <c r="D24" i="14"/>
  <c r="D17" i="14"/>
  <c r="D18" i="14"/>
  <c r="D19" i="14"/>
  <c r="D20" i="14"/>
  <c r="D21" i="14"/>
  <c r="D22" i="14"/>
  <c r="D16" i="14"/>
  <c r="H17" i="14"/>
  <c r="H18" i="14"/>
  <c r="H19" i="14"/>
  <c r="H20" i="14"/>
  <c r="H21" i="14"/>
  <c r="H22" i="14"/>
  <c r="H23" i="14"/>
  <c r="H24" i="14"/>
  <c r="H25" i="14"/>
  <c r="H26" i="14"/>
  <c r="H16" i="14"/>
  <c r="H11" i="14"/>
  <c r="H10" i="14"/>
  <c r="H5" i="14"/>
  <c r="H24" i="13"/>
  <c r="H25" i="13"/>
  <c r="H26" i="13"/>
  <c r="H27" i="13"/>
  <c r="H28" i="13"/>
  <c r="H29" i="13"/>
  <c r="H30" i="13"/>
  <c r="H31" i="13"/>
  <c r="H32" i="13"/>
  <c r="H33" i="13"/>
  <c r="H23" i="13"/>
  <c r="H15" i="13"/>
  <c r="H16" i="13"/>
  <c r="H20" i="13" s="1"/>
  <c r="G13" i="20" s="1"/>
  <c r="H17" i="13"/>
  <c r="H18" i="13"/>
  <c r="H14" i="13"/>
  <c r="H6" i="13"/>
  <c r="H7" i="13"/>
  <c r="H8" i="13"/>
  <c r="H9" i="13"/>
  <c r="H5" i="13"/>
  <c r="H6" i="18"/>
  <c r="H7" i="18"/>
  <c r="H8" i="18"/>
  <c r="H9" i="18"/>
  <c r="H10" i="18"/>
  <c r="H11" i="18"/>
  <c r="H12" i="18"/>
  <c r="H13" i="18"/>
  <c r="H14" i="18"/>
  <c r="H15" i="18"/>
  <c r="H16" i="18"/>
  <c r="H17" i="18"/>
  <c r="H18" i="18"/>
  <c r="H19" i="18"/>
  <c r="H20" i="18"/>
  <c r="H21" i="18"/>
  <c r="H22" i="18"/>
  <c r="H5" i="18"/>
  <c r="F7" i="3"/>
  <c r="F5" i="22" s="1"/>
  <c r="F7" i="2"/>
  <c r="E7" i="2"/>
  <c r="E5" i="22"/>
  <c r="E7" i="3"/>
  <c r="G24" i="16"/>
  <c r="G25" i="16"/>
  <c r="G26" i="16"/>
  <c r="G27" i="16"/>
  <c r="G28" i="16"/>
  <c r="G29" i="16"/>
  <c r="G23" i="16"/>
  <c r="G22" i="16"/>
  <c r="G21" i="16"/>
  <c r="D31" i="16"/>
  <c r="D30" i="16"/>
  <c r="D29" i="16"/>
  <c r="D28" i="16"/>
  <c r="D27" i="16"/>
  <c r="D26" i="16"/>
  <c r="D25" i="16"/>
  <c r="D24" i="16"/>
  <c r="D23" i="16"/>
  <c r="D22" i="16"/>
  <c r="D21" i="16"/>
  <c r="G29" i="15"/>
  <c r="G28" i="15"/>
  <c r="G22" i="15"/>
  <c r="G23" i="15"/>
  <c r="G24" i="15"/>
  <c r="G25" i="15"/>
  <c r="G26" i="15"/>
  <c r="G27" i="15"/>
  <c r="G21" i="15"/>
  <c r="G20" i="15"/>
  <c r="G19" i="15"/>
  <c r="D33" i="13"/>
  <c r="D32" i="13"/>
  <c r="D26" i="13"/>
  <c r="D27" i="13"/>
  <c r="D28" i="13"/>
  <c r="D29" i="13"/>
  <c r="D30" i="13"/>
  <c r="D31" i="13"/>
  <c r="D24" i="13"/>
  <c r="D25" i="13"/>
  <c r="D23" i="13"/>
  <c r="G26" i="13"/>
  <c r="G27" i="13"/>
  <c r="G28" i="13"/>
  <c r="G29" i="13"/>
  <c r="G30" i="13"/>
  <c r="G31" i="13"/>
  <c r="G25" i="13"/>
  <c r="G24" i="13"/>
  <c r="G23" i="13"/>
  <c r="G19" i="14"/>
  <c r="G20" i="14"/>
  <c r="G21" i="14"/>
  <c r="G22" i="14"/>
  <c r="G23" i="14"/>
  <c r="G24" i="14"/>
  <c r="G18" i="14"/>
  <c r="G17" i="14"/>
  <c r="G16" i="14"/>
  <c r="H11" i="13"/>
  <c r="G5" i="20" s="1"/>
  <c r="F93" i="5"/>
  <c r="G8" i="5" s="1"/>
  <c r="F88" i="5"/>
  <c r="F87" i="5"/>
  <c r="F86" i="5"/>
  <c r="F85" i="5"/>
  <c r="F84" i="5"/>
  <c r="F76" i="5"/>
  <c r="F75" i="5"/>
  <c r="F74" i="5"/>
  <c r="F73" i="5"/>
  <c r="F72" i="5"/>
  <c r="F71" i="5"/>
  <c r="F70" i="5"/>
  <c r="F69" i="5"/>
  <c r="F68" i="5"/>
  <c r="F60" i="5"/>
  <c r="F59" i="5"/>
  <c r="F58" i="5"/>
  <c r="F57" i="5"/>
  <c r="F56" i="5"/>
  <c r="F55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93" i="4"/>
  <c r="G8" i="4" s="1"/>
  <c r="F88" i="4"/>
  <c r="F87" i="4"/>
  <c r="F86" i="4"/>
  <c r="F85" i="4"/>
  <c r="F84" i="4"/>
  <c r="F74" i="4"/>
  <c r="F75" i="4"/>
  <c r="F44" i="4"/>
  <c r="F73" i="4"/>
  <c r="F76" i="4"/>
  <c r="F72" i="4"/>
  <c r="F71" i="4"/>
  <c r="F70" i="4"/>
  <c r="F69" i="4"/>
  <c r="F68" i="4"/>
  <c r="F58" i="4"/>
  <c r="F57" i="4"/>
  <c r="F60" i="4"/>
  <c r="F59" i="4"/>
  <c r="F56" i="4"/>
  <c r="F55" i="4"/>
  <c r="F42" i="4"/>
  <c r="F43" i="4"/>
  <c r="F41" i="4"/>
  <c r="F39" i="4"/>
  <c r="F40" i="4"/>
  <c r="F38" i="4"/>
  <c r="F36" i="4"/>
  <c r="F37" i="4"/>
  <c r="F35" i="4"/>
  <c r="F33" i="4"/>
  <c r="F34" i="4"/>
  <c r="F32" i="4"/>
  <c r="F31" i="4"/>
  <c r="F30" i="4"/>
  <c r="F29" i="4"/>
  <c r="F7" i="22" l="1"/>
  <c r="H23" i="18"/>
  <c r="H18" i="16"/>
  <c r="G16" i="20" s="1"/>
  <c r="H9" i="16"/>
  <c r="G8" i="20" s="1"/>
  <c r="H33" i="16"/>
  <c r="G24" i="20" s="1"/>
  <c r="H16" i="15"/>
  <c r="G15" i="20" s="1"/>
  <c r="H9" i="15"/>
  <c r="G7" i="20" s="1"/>
  <c r="H13" i="14"/>
  <c r="G14" i="20" s="1"/>
  <c r="H28" i="14"/>
  <c r="G22" i="20" s="1"/>
  <c r="H7" i="14"/>
  <c r="G6" i="20" s="1"/>
  <c r="H31" i="15"/>
  <c r="G23" i="20" s="1"/>
  <c r="H35" i="13"/>
  <c r="D77" i="5"/>
  <c r="G7" i="5" s="1"/>
  <c r="D94" i="5"/>
  <c r="D61" i="5"/>
  <c r="G6" i="5" s="1"/>
  <c r="D48" i="5"/>
  <c r="G5" i="5" s="1"/>
  <c r="D94" i="4"/>
  <c r="D77" i="4"/>
  <c r="G7" i="4" s="1"/>
  <c r="D61" i="4"/>
  <c r="G6" i="4" s="1"/>
  <c r="D48" i="4"/>
  <c r="G5" i="4" s="1"/>
  <c r="H18" i="20" l="1"/>
  <c r="M7" i="21" s="1"/>
  <c r="H37" i="13"/>
  <c r="E6" i="21" s="1"/>
  <c r="G21" i="20"/>
  <c r="M8" i="21" s="1"/>
  <c r="H10" i="20"/>
  <c r="M6" i="21" s="1"/>
  <c r="H35" i="16"/>
  <c r="E9" i="21" s="1"/>
  <c r="H33" i="15"/>
  <c r="E8" i="21" s="1"/>
  <c r="H30" i="14"/>
  <c r="E7" i="21" s="1"/>
  <c r="G9" i="5"/>
  <c r="G9" i="4"/>
  <c r="M9" i="21" l="1"/>
  <c r="E10" i="21"/>
  <c r="E5" i="6"/>
  <c r="E6" i="22" s="1"/>
  <c r="E7" i="22" s="1"/>
</calcChain>
</file>

<file path=xl/sharedStrings.xml><?xml version="1.0" encoding="utf-8"?>
<sst xmlns="http://schemas.openxmlformats.org/spreadsheetml/2006/main" count="736" uniqueCount="211">
  <si>
    <t>DESCRIPCIÓN</t>
  </si>
  <si>
    <t>UNIDAD</t>
  </si>
  <si>
    <t>CANTIDAD</t>
  </si>
  <si>
    <t>VALOR TOTAL  $</t>
  </si>
  <si>
    <t>TOTAL</t>
  </si>
  <si>
    <t>Kilogramo</t>
  </si>
  <si>
    <t>Bolsa Negras Para Vivero X 1.000 Und</t>
  </si>
  <si>
    <t>Paquete</t>
  </si>
  <si>
    <t>Bulto</t>
  </si>
  <si>
    <t>Libra</t>
  </si>
  <si>
    <t>Jornal</t>
  </si>
  <si>
    <t>Preparar Y Mezclar La Tierra</t>
  </si>
  <si>
    <t>Siembra De Semilla</t>
  </si>
  <si>
    <t>Guadaña C230 Shindaiwa</t>
  </si>
  <si>
    <t>Unidad</t>
  </si>
  <si>
    <t>Jornales</t>
  </si>
  <si>
    <t>Alambre Dulce De Amarre</t>
  </si>
  <si>
    <t>Bolsa</t>
  </si>
  <si>
    <t>Pica</t>
  </si>
  <si>
    <t>Machetes</t>
  </si>
  <si>
    <t>Limas</t>
  </si>
  <si>
    <t>Pala Abre Huecos</t>
  </si>
  <si>
    <t>UNIDADES</t>
  </si>
  <si>
    <t>1 Hect</t>
  </si>
  <si>
    <t>MATERIALES DIRECTOS</t>
  </si>
  <si>
    <t>MATERIALES INDIRECTOS</t>
  </si>
  <si>
    <t>MANO DE OBRA POR JORNALES</t>
  </si>
  <si>
    <t>Puntillas</t>
  </si>
  <si>
    <t>Cafetal Sembrado (Hectareas)</t>
  </si>
  <si>
    <t>Carga Café - 125 Kilogramo</t>
  </si>
  <si>
    <t>Información de los Costos de Producción empíricamente para 1 Hectárea de Cultivo de Café</t>
  </si>
  <si>
    <t>Materiales de la fase Semillero – Almacigo o crecimiento</t>
  </si>
  <si>
    <t>5.000 Und bolsas de vivero 15 Cm Largo X 12 Cm Ancho</t>
  </si>
  <si>
    <t>tierra abonada "4 Kilos de abono"</t>
  </si>
  <si>
    <t>7 Jornales realizar Almacigo</t>
  </si>
  <si>
    <t>3 Jornales para Riego del Almacigo</t>
  </si>
  <si>
    <t>VALOR UNITARIO $</t>
  </si>
  <si>
    <t>Fertilizante Hidrogel 25 Kgr</t>
  </si>
  <si>
    <t xml:space="preserve">Unidad </t>
  </si>
  <si>
    <t>Fumigadora De Espalda 20 Litros</t>
  </si>
  <si>
    <t>INVERSION INICIAL</t>
  </si>
  <si>
    <t>PRODUCTO</t>
  </si>
  <si>
    <t>Cantidad</t>
  </si>
  <si>
    <t>Costos de la primera fase Semillero – Almacigo o Crecimiento</t>
  </si>
  <si>
    <t>Precio del Jornal de 8 horas</t>
  </si>
  <si>
    <t>Jornal para Riego del Almacigo</t>
  </si>
  <si>
    <t>Jornal adecuacion del Terreno</t>
  </si>
  <si>
    <t>Jornales para Realizar el Almacigo</t>
  </si>
  <si>
    <t>4 Jornales adecuación de Terreno</t>
  </si>
  <si>
    <t>Fertilizante Urea 50 Kilogramos</t>
  </si>
  <si>
    <t>Machete</t>
  </si>
  <si>
    <t>Palustre</t>
  </si>
  <si>
    <t>Lima</t>
  </si>
  <si>
    <t>2 Jornales para preparar el Terreno</t>
  </si>
  <si>
    <t>18 Jornales para el Trasplantado de Chapolas</t>
  </si>
  <si>
    <t>Materiales de la fase Semillero – Trasplantado</t>
  </si>
  <si>
    <t>Costos de la primera fase Semillero – Trasplantado</t>
  </si>
  <si>
    <t>Jornales para el Trasplantado Chapolas</t>
  </si>
  <si>
    <t>Jornales para Preparar el Terreno</t>
  </si>
  <si>
    <t xml:space="preserve">8 Jornales para Abonar </t>
  </si>
  <si>
    <t>8 Jornales para Riego</t>
  </si>
  <si>
    <t>4 Jornales para poda de Maleza</t>
  </si>
  <si>
    <t>Abono Tropicafé 22-3-15    bulto 50 Kilogramos</t>
  </si>
  <si>
    <t>Gasolina 3 Galones para guadaya</t>
  </si>
  <si>
    <t>aceite 2 tiempo 1/4 para guadaya</t>
  </si>
  <si>
    <t>Gasolina 3 Galones para la Guadaya</t>
  </si>
  <si>
    <t>Jornales para abonar</t>
  </si>
  <si>
    <t>Jornales para Riego</t>
  </si>
  <si>
    <t>Jornales para poda de Maleza</t>
  </si>
  <si>
    <t>Galones</t>
  </si>
  <si>
    <t>Materiales de la fase Productiva - Reproductivo</t>
  </si>
  <si>
    <t>Despulpadora JOTAGALLO 2 CHORROS X 1/2</t>
  </si>
  <si>
    <t>Beneficiadero</t>
  </si>
  <si>
    <t>Marquesina</t>
  </si>
  <si>
    <t>Aceite 2 Tiempo 1/4 para Guadaya</t>
  </si>
  <si>
    <t>Total Costos de Producción de café Empirico para 1 Hectarea</t>
  </si>
  <si>
    <t>ETAPAS</t>
  </si>
  <si>
    <t>COSTOS</t>
  </si>
  <si>
    <t>Materiales de la fase Productiva - Recolección</t>
  </si>
  <si>
    <t>50 Costales de 40 Kilosgramos</t>
  </si>
  <si>
    <t>6 Canastos para Recolección</t>
  </si>
  <si>
    <t>Marquesina 15 Metros de Largo X 4 Metros de Ancho</t>
  </si>
  <si>
    <t>Despulpadora 3 Chorros X 1/2 JOTAGALLO</t>
  </si>
  <si>
    <t>Escoba</t>
  </si>
  <si>
    <t>2 Jornales para la Marquesina</t>
  </si>
  <si>
    <t>2 Jornales para Cerezar</t>
  </si>
  <si>
    <t>3 Jornales para Fermentar el café</t>
  </si>
  <si>
    <t>Costales de 40 Kilosgramos</t>
  </si>
  <si>
    <t>Jornales para la Marquesina</t>
  </si>
  <si>
    <t>Jornales para Cerezar</t>
  </si>
  <si>
    <t>Jornales para Fermentar el café</t>
  </si>
  <si>
    <t>Canastos para Recolección con lengüeta y correa.</t>
  </si>
  <si>
    <t>Jornales Recogida</t>
  </si>
  <si>
    <t>Pesos</t>
  </si>
  <si>
    <t>Información de los Costos de Producción Tecnicamente para 1 Hectárea de Cultivo de Café</t>
  </si>
  <si>
    <t>N° Palos de Café - Unidades</t>
  </si>
  <si>
    <t>Semilla De Café 20 Kgr - 19.700 Semillas De Café</t>
  </si>
  <si>
    <t>19.700 Granos de Café</t>
  </si>
  <si>
    <t>11.700 Granos de Café</t>
  </si>
  <si>
    <t>4.500 Und bolsas de vivero 15 Cm Largo X 12 Cm Ancho</t>
  </si>
  <si>
    <t>6 Jornales realizar Almacigo</t>
  </si>
  <si>
    <t>Semilla De Café 12 Kgr - 11.700 Semillas De Café</t>
  </si>
  <si>
    <t>Proceso Productivo del Café - Planeación y Medición del Impacto Ambiental</t>
  </si>
  <si>
    <t>VALOR UNITARIO</t>
  </si>
  <si>
    <t>VALOR TOTAL</t>
  </si>
  <si>
    <t>Despulpadora JotaGallo 2 Chorros x 1/2"</t>
  </si>
  <si>
    <t>Total</t>
  </si>
  <si>
    <t>Hectarea</t>
  </si>
  <si>
    <t>Terreno para Siembra de Café</t>
  </si>
  <si>
    <t>Mano de Obra x 8 horas</t>
  </si>
  <si>
    <t>Carga</t>
  </si>
  <si>
    <t>Hectareas de Terreno Disponibles</t>
  </si>
  <si>
    <t>Cantidad de Palos de Café por Hectarea</t>
  </si>
  <si>
    <t>Valor Jornal 8 horas - Tareas Varias</t>
  </si>
  <si>
    <t>Precio Semilla Certificada</t>
  </si>
  <si>
    <t>N° Palos de Café</t>
  </si>
  <si>
    <t>Cargas de Café por Hectarea Cultivada</t>
  </si>
  <si>
    <t>Cantidad de Semilla Certificada por Hectarea</t>
  </si>
  <si>
    <t>Siembra de Semilla</t>
  </si>
  <si>
    <t>Global</t>
  </si>
  <si>
    <t>Subtotal Mano de Obra</t>
  </si>
  <si>
    <t>Subtotal Insumos</t>
  </si>
  <si>
    <t>Subtotal Otros Costos</t>
  </si>
  <si>
    <t>Valor Unitario</t>
  </si>
  <si>
    <t>Valor Total</t>
  </si>
  <si>
    <t>Descripción Insumos</t>
  </si>
  <si>
    <t>Descripción Mano de Obra</t>
  </si>
  <si>
    <t>Descripción Otros Costos</t>
  </si>
  <si>
    <t>Total Costos Almacigo</t>
  </si>
  <si>
    <t>Paladraga Forjada con Mango en Madera</t>
  </si>
  <si>
    <t>Zappico Forjado con Mango en Madera</t>
  </si>
  <si>
    <t>Azadón Forjado con Mango en Madera</t>
  </si>
  <si>
    <t>Pala Punta No.4 con Mango en Madera</t>
  </si>
  <si>
    <t>Pala Pequeña con Mango en Madera</t>
  </si>
  <si>
    <t>Machete 24" Tramontina</t>
  </si>
  <si>
    <t>Juego de 6 Limas 6" con Mango</t>
  </si>
  <si>
    <t>Adecuacion del Terreno</t>
  </si>
  <si>
    <t>Preparar y Mezclar la Tierra</t>
  </si>
  <si>
    <t>Preparación Almacigo</t>
  </si>
  <si>
    <t>Riego del Almacigo</t>
  </si>
  <si>
    <t>Trasplantado Chapola</t>
  </si>
  <si>
    <t>Gasolina 3 Galones para la Guadaña</t>
  </si>
  <si>
    <t>Aceite 2 Tiempo 1/4 para Guadaña</t>
  </si>
  <si>
    <t>Riego del Cultivo</t>
  </si>
  <si>
    <t>Abono del Cultivo</t>
  </si>
  <si>
    <t>Poda de Maleza del Cultivo</t>
  </si>
  <si>
    <t>Recolección de Café</t>
  </si>
  <si>
    <t>Fermentación del Café</t>
  </si>
  <si>
    <t>Costales de 40 Kilogramos</t>
  </si>
  <si>
    <t>Canastos para Recolección con Lengüeta y Correa.</t>
  </si>
  <si>
    <t>Despulpado del Café</t>
  </si>
  <si>
    <t>Secado del Café en Marquesina</t>
  </si>
  <si>
    <t>Empacado del Café en Costal</t>
  </si>
  <si>
    <t>Insumos Fase 1 - Almacigo</t>
  </si>
  <si>
    <t>Insumos Fase 1 - Trasplantado</t>
  </si>
  <si>
    <t>Insumos Fase 2 - Producción</t>
  </si>
  <si>
    <t>Mano de Obra Fase 1 - Almacigo</t>
  </si>
  <si>
    <t>Mano de Obra Fase 1 - Trasplantado</t>
  </si>
  <si>
    <t>Mano de Obra Fase 2 - Producción</t>
  </si>
  <si>
    <t>Insumos Fase 2 - Recolección</t>
  </si>
  <si>
    <t>Mano de Obra Fase 2 - Recolección</t>
  </si>
  <si>
    <t>Otros Costos Fase 1 - Almacigo</t>
  </si>
  <si>
    <t>Otros Costos Fase 1 - Trasplantado</t>
  </si>
  <si>
    <t>Otros Costos Fase 2 - Producción</t>
  </si>
  <si>
    <t>Otros Costos Fase 2 - Recolección</t>
  </si>
  <si>
    <t>Costos Totales por Fases</t>
  </si>
  <si>
    <t>Fase 1 - Almacigo</t>
  </si>
  <si>
    <t>Fase 1 - Trasplantado</t>
  </si>
  <si>
    <t>Fase 2 - Producción</t>
  </si>
  <si>
    <t>Fase 2 - Recolección</t>
  </si>
  <si>
    <t>Insumos</t>
  </si>
  <si>
    <t>Mano de Obra</t>
  </si>
  <si>
    <t>Otros Costos</t>
  </si>
  <si>
    <t>Costos Totales por Elemento del Costo</t>
  </si>
  <si>
    <t>Costo Total</t>
  </si>
  <si>
    <t>Valores</t>
  </si>
  <si>
    <t>Comparativo de Costos de Producción Proceso Tecnificado Vs. Costos de Producción Proceso Empírico</t>
  </si>
  <si>
    <t>Total Plantas de Café</t>
  </si>
  <si>
    <t>Total Cargas de Café</t>
  </si>
  <si>
    <t>Tecnificado</t>
  </si>
  <si>
    <t>Empírico</t>
  </si>
  <si>
    <t>Total Costos Proceso Técnico</t>
  </si>
  <si>
    <t>Total Costos Proceso Empírico</t>
  </si>
  <si>
    <t>Comparativo de Productividad por Hectarea - Proceso Tecnificado Vs Productividad por Hectarea Proceso Empírico</t>
  </si>
  <si>
    <t>Precio de Venta por Carga</t>
  </si>
  <si>
    <t>Total Ingresos Producción</t>
  </si>
  <si>
    <t>Total Producción en Kilos</t>
  </si>
  <si>
    <t>Ingresos por Ventas</t>
  </si>
  <si>
    <t>Costos de Producción</t>
  </si>
  <si>
    <t>Rentabilidad por Hectárea</t>
  </si>
  <si>
    <t>Comparativo de Ingresos por Hectárea - Proceso Tecnificado Vs Ingresos por Hectárea - Proceso Empírico</t>
  </si>
  <si>
    <t>Comparativo de Rentabilidad por Hectárea - Proceso Tecnificado Vs Rentabilidad por Hectárea - Proceso Empírico</t>
  </si>
  <si>
    <t>Variables de Entrada del modelo de Costos</t>
  </si>
  <si>
    <t>Inversión Inicial para el Cultivo de una Hectárea de Café</t>
  </si>
  <si>
    <t>Costos Clasificados por Hectárea de Café en la Fase 1 Semillero - Almacigo</t>
  </si>
  <si>
    <t>Costos Clasificados por Hectárea de Café en la Fase 1 Semillero - Trasplante</t>
  </si>
  <si>
    <t>Costos Clasificados por Hectárea de Café en la Fase 2 Productiva - Producción</t>
  </si>
  <si>
    <t>Costos Clasificados por Hectárea de Café en la Fase 2 Productiva - Recolección</t>
  </si>
  <si>
    <t>Costos Totales Clasificados por Hectárea de Café</t>
  </si>
  <si>
    <t>Total Costos por Hectárea de Café</t>
  </si>
  <si>
    <t>Total Costos Recolección</t>
  </si>
  <si>
    <t>Total Costos Producción</t>
  </si>
  <si>
    <t>Total Costos Trasplantado</t>
  </si>
  <si>
    <t>Diferencia</t>
  </si>
  <si>
    <t>Variación Porcentual</t>
  </si>
  <si>
    <t>Margen de rentabilidad</t>
  </si>
  <si>
    <t>Incremento en Productividad</t>
  </si>
  <si>
    <t>Diferencia Precio por Carga</t>
  </si>
  <si>
    <t>Margen Diferencia en Precio</t>
  </si>
  <si>
    <t>Diferencia en Ingreso Total</t>
  </si>
  <si>
    <t>Margen Diferencia Ingreso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</si>
</sst>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6" formatCode="&quot;$&quot;\ #,##0;[Red]\-&quot;$&quot;\ #,##0"/>
    <numFmt numFmtId="42" formatCode="_-&quot;$&quot;\ * #,##0_-;\-&quot;$&quot;\ * #,##0_-;_-&quot;$&quot;\ * &quot;-&quot;_-;_-@_-"/>
    <numFmt numFmtId="41" formatCode="_-* #,##0_-;\-* #,##0_-;_-* &quot;-&quot;_-;_-@_-"/>
    <numFmt numFmtId="164" formatCode="_-* #,##0.0_-;\-* #,##0.0_-;_-* &quot;-&quot;_-;_-@_-"/>
    <numFmt numFmtId="165" formatCode="#,##0.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0"/>
      <color rgb="FF000000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i/>
      <sz val="11"/>
      <name val="Calibri"/>
      <family val="2"/>
      <scheme val="minor"/>
    </font>
    <font>
      <i/>
      <sz val="10"/>
      <color rgb="FF000000"/>
      <name val="Times New Roman"/>
      <family val="1"/>
    </font>
    <font>
      <i/>
      <sz val="10"/>
      <color theme="1"/>
      <name val="Times New Roman"/>
      <family val="1"/>
    </font>
    <font>
      <b/>
      <i/>
      <sz val="11"/>
      <name val="Times New Roman"/>
      <family val="1"/>
    </font>
    <font>
      <b/>
      <i/>
      <sz val="13"/>
      <color theme="5" tint="-0.499984740745262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4">
    <xf numFmtId="0" fontId="0" fillId="0" borderId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4">
    <xf numFmtId="0" fontId="0" fillId="0" borderId="0" xfId="0"/>
    <xf numFmtId="6" fontId="0" fillId="0" borderId="0" xfId="0" applyNumberFormat="1"/>
    <xf numFmtId="0" fontId="5" fillId="0" borderId="23" xfId="0" applyFont="1" applyBorder="1" applyAlignment="1">
      <alignment horizontal="center" vertical="center"/>
    </xf>
    <xf numFmtId="6" fontId="5" fillId="0" borderId="24" xfId="0" applyNumberFormat="1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9" fillId="0" borderId="8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5" xfId="0" applyFont="1" applyBorder="1" applyAlignment="1">
      <alignment vertical="center" wrapText="1"/>
    </xf>
    <xf numFmtId="0" fontId="9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vertical="center" wrapText="1"/>
    </xf>
    <xf numFmtId="0" fontId="9" fillId="0" borderId="8" xfId="0" applyFont="1" applyBorder="1" applyAlignment="1">
      <alignment horizontal="center" vertical="center" wrapText="1"/>
    </xf>
    <xf numFmtId="42" fontId="9" fillId="0" borderId="10" xfId="2" applyNumberFormat="1" applyFont="1" applyBorder="1" applyAlignment="1">
      <alignment horizontal="center" vertical="center" wrapText="1"/>
    </xf>
    <xf numFmtId="41" fontId="9" fillId="0" borderId="10" xfId="1" applyNumberFormat="1" applyFont="1" applyBorder="1" applyAlignment="1">
      <alignment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6" fontId="10" fillId="0" borderId="0" xfId="0" applyNumberFormat="1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9" fillId="0" borderId="14" xfId="0" applyFont="1" applyBorder="1" applyAlignment="1">
      <alignment vertical="center" wrapText="1"/>
    </xf>
    <xf numFmtId="41" fontId="9" fillId="0" borderId="6" xfId="1" applyNumberFormat="1" applyFont="1" applyBorder="1" applyAlignment="1">
      <alignment vertical="center" wrapText="1"/>
    </xf>
    <xf numFmtId="41" fontId="9" fillId="0" borderId="14" xfId="1" applyNumberFormat="1" applyFont="1" applyBorder="1" applyAlignment="1">
      <alignment vertical="center" wrapText="1"/>
    </xf>
    <xf numFmtId="42" fontId="9" fillId="0" borderId="6" xfId="2" applyNumberFormat="1" applyFont="1" applyBorder="1" applyAlignment="1">
      <alignment horizontal="center" vertical="center" wrapText="1"/>
    </xf>
    <xf numFmtId="42" fontId="9" fillId="0" borderId="14" xfId="2" applyNumberFormat="1" applyFont="1" applyBorder="1" applyAlignment="1">
      <alignment vertical="center" wrapText="1"/>
    </xf>
    <xf numFmtId="0" fontId="9" fillId="0" borderId="14" xfId="0" applyFont="1" applyBorder="1" applyAlignment="1">
      <alignment horizontal="center" vertical="center" wrapText="1"/>
    </xf>
    <xf numFmtId="0" fontId="0" fillId="0" borderId="31" xfId="0" applyBorder="1" applyAlignment="1">
      <alignment vertical="center" wrapText="1"/>
    </xf>
    <xf numFmtId="0" fontId="0" fillId="0" borderId="31" xfId="0" applyBorder="1" applyAlignment="1">
      <alignment horizontal="center" vertical="center" wrapText="1"/>
    </xf>
    <xf numFmtId="6" fontId="9" fillId="0" borderId="4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41" fontId="9" fillId="0" borderId="6" xfId="1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41" fontId="9" fillId="0" borderId="10" xfId="1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right" vertical="center" wrapText="1"/>
    </xf>
    <xf numFmtId="6" fontId="9" fillId="0" borderId="4" xfId="0" applyNumberFormat="1" applyFont="1" applyBorder="1" applyAlignment="1">
      <alignment horizontal="right" vertical="center" wrapText="1"/>
    </xf>
    <xf numFmtId="0" fontId="0" fillId="0" borderId="14" xfId="0" applyFill="1" applyBorder="1" applyAlignment="1">
      <alignment horizontal="center" vertical="center" wrapText="1"/>
    </xf>
    <xf numFmtId="42" fontId="9" fillId="0" borderId="32" xfId="2" applyNumberFormat="1" applyFont="1" applyBorder="1" applyAlignment="1">
      <alignment horizontal="center" vertical="center" wrapText="1"/>
    </xf>
    <xf numFmtId="42" fontId="9" fillId="0" borderId="14" xfId="2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6" fontId="5" fillId="0" borderId="14" xfId="0" applyNumberFormat="1" applyFont="1" applyBorder="1" applyAlignment="1">
      <alignment horizontal="center" vertical="center"/>
    </xf>
    <xf numFmtId="42" fontId="5" fillId="0" borderId="14" xfId="0" applyNumberFormat="1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6" fontId="6" fillId="0" borderId="14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41" fontId="5" fillId="0" borderId="24" xfId="1" applyFont="1" applyBorder="1" applyAlignment="1">
      <alignment horizontal="right" vertical="center"/>
    </xf>
    <xf numFmtId="41" fontId="5" fillId="0" borderId="14" xfId="1" applyFont="1" applyBorder="1" applyAlignment="1">
      <alignment horizontal="center" vertical="center"/>
    </xf>
    <xf numFmtId="0" fontId="5" fillId="0" borderId="14" xfId="0" applyFont="1" applyBorder="1" applyAlignment="1">
      <alignment horizontal="right" vertical="center"/>
    </xf>
    <xf numFmtId="6" fontId="5" fillId="0" borderId="30" xfId="0" applyNumberFormat="1" applyFont="1" applyBorder="1" applyAlignment="1">
      <alignment horizontal="right" vertical="center"/>
    </xf>
    <xf numFmtId="164" fontId="9" fillId="0" borderId="14" xfId="1" applyNumberFormat="1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15" fillId="0" borderId="0" xfId="0" applyFont="1" applyAlignment="1">
      <alignment horizontal="center"/>
    </xf>
    <xf numFmtId="0" fontId="8" fillId="0" borderId="0" xfId="0" applyFont="1"/>
    <xf numFmtId="0" fontId="16" fillId="0" borderId="15" xfId="0" applyFont="1" applyBorder="1" applyAlignment="1">
      <alignment horizontal="center" vertical="center" wrapText="1"/>
    </xf>
    <xf numFmtId="6" fontId="16" fillId="0" borderId="15" xfId="0" applyNumberFormat="1" applyFont="1" applyBorder="1" applyAlignment="1">
      <alignment horizontal="center" vertical="center" wrapText="1"/>
    </xf>
    <xf numFmtId="0" fontId="16" fillId="0" borderId="39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40" xfId="0" applyFont="1" applyBorder="1" applyAlignment="1">
      <alignment horizontal="center" vertical="center" wrapText="1"/>
    </xf>
    <xf numFmtId="0" fontId="17" fillId="0" borderId="41" xfId="0" applyFont="1" applyBorder="1" applyAlignment="1">
      <alignment horizontal="left" vertical="center" wrapText="1"/>
    </xf>
    <xf numFmtId="0" fontId="17" fillId="0" borderId="42" xfId="0" applyFont="1" applyBorder="1" applyAlignment="1">
      <alignment horizontal="center" vertical="center" wrapText="1"/>
    </xf>
    <xf numFmtId="165" fontId="17" fillId="0" borderId="42" xfId="1" applyNumberFormat="1" applyFont="1" applyBorder="1" applyAlignment="1">
      <alignment horizontal="center" vertical="center" wrapText="1"/>
    </xf>
    <xf numFmtId="42" fontId="17" fillId="0" borderId="43" xfId="2" applyNumberFormat="1" applyFont="1" applyBorder="1" applyAlignment="1">
      <alignment horizontal="center" vertical="center" wrapText="1"/>
    </xf>
    <xf numFmtId="42" fontId="17" fillId="0" borderId="43" xfId="2" applyNumberFormat="1" applyFont="1" applyBorder="1" applyAlignment="1">
      <alignment vertical="center" wrapText="1"/>
    </xf>
    <xf numFmtId="0" fontId="8" fillId="0" borderId="41" xfId="0" applyFont="1" applyBorder="1" applyAlignment="1">
      <alignment horizontal="left" vertical="center" wrapText="1"/>
    </xf>
    <xf numFmtId="0" fontId="17" fillId="0" borderId="44" xfId="0" applyFont="1" applyBorder="1" applyAlignment="1">
      <alignment horizontal="left" vertical="center" wrapText="1"/>
    </xf>
    <xf numFmtId="0" fontId="17" fillId="0" borderId="45" xfId="0" applyFont="1" applyBorder="1" applyAlignment="1">
      <alignment horizontal="center" vertical="center" wrapText="1"/>
    </xf>
    <xf numFmtId="165" fontId="17" fillId="0" borderId="45" xfId="1" applyNumberFormat="1" applyFont="1" applyBorder="1" applyAlignment="1">
      <alignment horizontal="center" vertical="center" wrapText="1"/>
    </xf>
    <xf numFmtId="42" fontId="17" fillId="0" borderId="46" xfId="2" applyNumberFormat="1" applyFont="1" applyBorder="1" applyAlignment="1">
      <alignment horizontal="center" vertical="center" wrapText="1"/>
    </xf>
    <xf numFmtId="42" fontId="16" fillId="0" borderId="15" xfId="0" applyNumberFormat="1" applyFont="1" applyBorder="1" applyAlignment="1">
      <alignment horizontal="center" vertical="center" wrapText="1"/>
    </xf>
    <xf numFmtId="0" fontId="16" fillId="0" borderId="15" xfId="0" applyFont="1" applyBorder="1" applyAlignment="1">
      <alignment horizontal="right" vertical="center" wrapText="1"/>
    </xf>
    <xf numFmtId="0" fontId="15" fillId="0" borderId="0" xfId="0" applyFont="1" applyAlignment="1">
      <alignment horizontal="center"/>
    </xf>
    <xf numFmtId="0" fontId="16" fillId="0" borderId="0" xfId="0" applyFont="1" applyBorder="1" applyAlignment="1">
      <alignment horizontal="center" vertical="center" wrapText="1"/>
    </xf>
    <xf numFmtId="42" fontId="17" fillId="0" borderId="0" xfId="2" applyNumberFormat="1" applyFont="1" applyBorder="1" applyAlignment="1">
      <alignment horizontal="center" vertical="center" wrapText="1"/>
    </xf>
    <xf numFmtId="42" fontId="17" fillId="0" borderId="0" xfId="2" applyNumberFormat="1" applyFont="1" applyBorder="1" applyAlignment="1">
      <alignment vertical="center" wrapText="1"/>
    </xf>
    <xf numFmtId="6" fontId="16" fillId="0" borderId="0" xfId="0" applyNumberFormat="1" applyFont="1" applyBorder="1" applyAlignment="1">
      <alignment horizontal="center" vertical="center" wrapText="1"/>
    </xf>
    <xf numFmtId="165" fontId="17" fillId="0" borderId="0" xfId="1" applyNumberFormat="1" applyFont="1" applyBorder="1" applyAlignment="1">
      <alignment horizontal="center" vertical="center" wrapText="1"/>
    </xf>
    <xf numFmtId="0" fontId="18" fillId="0" borderId="15" xfId="0" applyFont="1" applyBorder="1" applyAlignment="1">
      <alignment horizontal="right" vertical="center" wrapText="1"/>
    </xf>
    <xf numFmtId="0" fontId="17" fillId="0" borderId="15" xfId="0" applyFont="1" applyBorder="1" applyAlignment="1">
      <alignment horizontal="center" vertical="center" wrapText="1"/>
    </xf>
    <xf numFmtId="165" fontId="17" fillId="0" borderId="15" xfId="1" applyNumberFormat="1" applyFont="1" applyBorder="1" applyAlignment="1">
      <alignment horizontal="center" vertical="center" wrapText="1"/>
    </xf>
    <xf numFmtId="42" fontId="17" fillId="0" borderId="42" xfId="2" applyFont="1" applyBorder="1" applyAlignment="1">
      <alignment horizontal="center" vertical="center" wrapText="1"/>
    </xf>
    <xf numFmtId="42" fontId="17" fillId="0" borderId="43" xfId="2" applyFont="1" applyBorder="1" applyAlignment="1">
      <alignment horizontal="center" vertical="center" wrapText="1"/>
    </xf>
    <xf numFmtId="42" fontId="17" fillId="0" borderId="42" xfId="2" applyFont="1" applyBorder="1" applyAlignment="1">
      <alignment vertical="center" wrapText="1"/>
    </xf>
    <xf numFmtId="42" fontId="17" fillId="0" borderId="43" xfId="2" applyFont="1" applyBorder="1" applyAlignment="1">
      <alignment vertical="center" wrapText="1"/>
    </xf>
    <xf numFmtId="42" fontId="17" fillId="0" borderId="45" xfId="2" applyFont="1" applyBorder="1" applyAlignment="1">
      <alignment horizontal="center" vertical="center" wrapText="1"/>
    </xf>
    <xf numFmtId="42" fontId="17" fillId="0" borderId="15" xfId="2" applyFont="1" applyBorder="1" applyAlignment="1">
      <alignment horizontal="center" vertical="center" wrapText="1"/>
    </xf>
    <xf numFmtId="42" fontId="16" fillId="0" borderId="15" xfId="2" applyFont="1" applyBorder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42" fontId="17" fillId="0" borderId="0" xfId="2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19" fillId="0" borderId="0" xfId="0" applyFont="1" applyAlignment="1">
      <alignment horizontal="center"/>
    </xf>
    <xf numFmtId="0" fontId="18" fillId="0" borderId="0" xfId="0" applyFont="1"/>
    <xf numFmtId="0" fontId="18" fillId="0" borderId="0" xfId="0" applyFont="1" applyAlignment="1">
      <alignment horizontal="center"/>
    </xf>
    <xf numFmtId="3" fontId="18" fillId="0" borderId="0" xfId="0" applyNumberFormat="1" applyFont="1" applyAlignment="1">
      <alignment horizontal="center" vertical="center"/>
    </xf>
    <xf numFmtId="42" fontId="18" fillId="0" borderId="0" xfId="0" applyNumberFormat="1" applyFont="1" applyAlignment="1">
      <alignment horizontal="center" vertical="center"/>
    </xf>
    <xf numFmtId="42" fontId="18" fillId="0" borderId="0" xfId="0" applyNumberFormat="1" applyFont="1"/>
    <xf numFmtId="10" fontId="18" fillId="0" borderId="0" xfId="3" applyNumberFormat="1" applyFont="1"/>
    <xf numFmtId="10" fontId="0" fillId="0" borderId="0" xfId="3" applyNumberFormat="1" applyFont="1"/>
    <xf numFmtId="10" fontId="18" fillId="0" borderId="0" xfId="3" applyNumberFormat="1" applyFont="1" applyAlignment="1">
      <alignment horizontal="center"/>
    </xf>
    <xf numFmtId="10" fontId="18" fillId="0" borderId="0" xfId="3" applyNumberFormat="1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16" fillId="0" borderId="47" xfId="0" applyFont="1" applyBorder="1" applyAlignment="1">
      <alignment horizontal="center" vertical="center" wrapText="1"/>
    </xf>
    <xf numFmtId="0" fontId="16" fillId="0" borderId="44" xfId="0" applyFont="1" applyBorder="1" applyAlignment="1">
      <alignment horizontal="center" vertical="center" wrapText="1"/>
    </xf>
    <xf numFmtId="0" fontId="16" fillId="0" borderId="48" xfId="0" applyFont="1" applyBorder="1" applyAlignment="1">
      <alignment horizontal="center" vertical="center" wrapText="1"/>
    </xf>
    <xf numFmtId="0" fontId="16" fillId="0" borderId="46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6" fontId="10" fillId="0" borderId="2" xfId="0" applyNumberFormat="1" applyFont="1" applyBorder="1" applyAlignment="1">
      <alignment horizontal="center" vertical="center" wrapText="1"/>
    </xf>
    <xf numFmtId="6" fontId="10" fillId="0" borderId="3" xfId="0" applyNumberFormat="1" applyFont="1" applyBorder="1" applyAlignment="1">
      <alignment horizontal="center" vertical="center" wrapText="1"/>
    </xf>
    <xf numFmtId="6" fontId="10" fillId="0" borderId="4" xfId="0" applyNumberFormat="1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14" fillId="2" borderId="32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0" fillId="0" borderId="1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1" fillId="2" borderId="17" xfId="0" applyFont="1" applyFill="1" applyBorder="1" applyAlignment="1">
      <alignment horizontal="center" vertical="center" wrapText="1"/>
    </xf>
    <xf numFmtId="0" fontId="11" fillId="2" borderId="18" xfId="0" applyFont="1" applyFill="1" applyBorder="1" applyAlignment="1">
      <alignment horizontal="center" vertical="center" wrapText="1"/>
    </xf>
    <xf numFmtId="0" fontId="11" fillId="2" borderId="19" xfId="0" applyFont="1" applyFill="1" applyBorder="1" applyAlignment="1">
      <alignment horizontal="center" vertical="center" wrapText="1"/>
    </xf>
    <xf numFmtId="0" fontId="11" fillId="2" borderId="20" xfId="0" applyFont="1" applyFill="1" applyBorder="1" applyAlignment="1">
      <alignment horizontal="center" vertical="center" wrapText="1"/>
    </xf>
    <xf numFmtId="0" fontId="11" fillId="2" borderId="21" xfId="0" applyFont="1" applyFill="1" applyBorder="1" applyAlignment="1">
      <alignment horizontal="center" vertical="center" wrapText="1"/>
    </xf>
    <xf numFmtId="0" fontId="11" fillId="2" borderId="22" xfId="0" applyFont="1" applyFill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</cellXfs>
  <cellStyles count="4">
    <cellStyle name="Millares [0]" xfId="1" builtinId="6"/>
    <cellStyle name="Moneda [0]" xfId="2" builtinId="7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microsoft.com/office/2017/10/relationships/person" Target="persons/perso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E14A-4229-93E4-46DA5DF6F16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E14A-4229-93E4-46DA5DF6F16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2-0903-4718-BF67-F4EE7A929D5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E14A-4229-93E4-46DA5DF6F165}"/>
              </c:ext>
            </c:extLst>
          </c:dPt>
          <c:dLbls>
            <c:dLbl>
              <c:idx val="2"/>
              <c:layout>
                <c:manualLayout>
                  <c:x val="-7.5471698113207572E-2"/>
                  <c:y val="-8.333333333333332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903-4718-BF67-F4EE7A929D56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1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'Costos Clasificados'!$D$6:$D$9</c:f>
              <c:strCache>
                <c:ptCount val="4"/>
                <c:pt idx="0">
                  <c:v>Fase 1 - Almacigo</c:v>
                </c:pt>
                <c:pt idx="1">
                  <c:v>Fase 1 - Trasplantado</c:v>
                </c:pt>
                <c:pt idx="2">
                  <c:v>Fase 2 - Producción</c:v>
                </c:pt>
                <c:pt idx="3">
                  <c:v>Fase 2 - Recolección</c:v>
                </c:pt>
              </c:strCache>
            </c:strRef>
          </c:cat>
          <c:val>
            <c:numRef>
              <c:f>'Costos Clasificados'!$E$6:$E$9</c:f>
              <c:numCache>
                <c:formatCode>_("$"* #,##0_);_("$"* \(#,##0\);_("$"* "-"_);_(@_)</c:formatCode>
                <c:ptCount val="4"/>
                <c:pt idx="0">
                  <c:v>1230527.7777777778</c:v>
                </c:pt>
                <c:pt idx="1">
                  <c:v>1214680.5555555555</c:v>
                </c:pt>
                <c:pt idx="2">
                  <c:v>2358972.222222222</c:v>
                </c:pt>
                <c:pt idx="3">
                  <c:v>1672361.111111111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03-4718-BF67-F4EE7A929D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2815-4F26-A527-6AB00ED4647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2815-4F26-A527-6AB00ED4647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2815-4F26-A527-6AB00ED46477}"/>
              </c:ext>
            </c:extLst>
          </c:dPt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1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'Costos Clasificados'!$L$6:$L$8</c:f>
              <c:strCache>
                <c:ptCount val="3"/>
                <c:pt idx="0">
                  <c:v>Insumos</c:v>
                </c:pt>
                <c:pt idx="1">
                  <c:v>Mano de Obra</c:v>
                </c:pt>
                <c:pt idx="2">
                  <c:v>Otros Costos</c:v>
                </c:pt>
              </c:strCache>
            </c:strRef>
          </c:cat>
          <c:val>
            <c:numRef>
              <c:f>'Costos Clasificados'!$M$6:$M$8</c:f>
              <c:numCache>
                <c:formatCode>_("$"* #,##0_);_("$"* \(#,##0\);_("$"* "-"_);_(@_)</c:formatCode>
                <c:ptCount val="3"/>
                <c:pt idx="0">
                  <c:v>2367000</c:v>
                </c:pt>
                <c:pt idx="1">
                  <c:v>2825000</c:v>
                </c:pt>
                <c:pt idx="2">
                  <c:v>1284541.6666666665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C9-40A6-AC46-FF71DB0A72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20"/>
      <c:rotY val="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Pt>
            <c:idx val="0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2-84A9-4DAF-A6EC-A2B64F065242}"/>
              </c:ext>
            </c:extLst>
          </c:dPt>
          <c:dLbls>
            <c:dLbl>
              <c:idx val="0"/>
              <c:layout>
                <c:manualLayout>
                  <c:x val="-0.3004172461752434"/>
                  <c:y val="-1.0471204188481803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4A9-4DAF-A6EC-A2B64F065242}"/>
                </c:ext>
              </c:extLst>
            </c:dLbl>
            <c:dLbl>
              <c:idx val="1"/>
              <c:layout>
                <c:manualLayout>
                  <c:x val="-0.46175243393602228"/>
                  <c:y val="0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4A9-4DAF-A6EC-A2B64F065242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1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'Comparativo Costos'!$D$5:$D$6</c:f>
              <c:strCache>
                <c:ptCount val="2"/>
                <c:pt idx="0">
                  <c:v>Total Costos Proceso Técnico</c:v>
                </c:pt>
                <c:pt idx="1">
                  <c:v>Total Costos Proceso Empírico</c:v>
                </c:pt>
              </c:strCache>
            </c:strRef>
          </c:cat>
          <c:val>
            <c:numRef>
              <c:f>'Comparativo Costos'!$E$5:$E$6</c:f>
              <c:numCache>
                <c:formatCode>_("$"* #,##0_);_("$"* \(#,##0\);_("$"* "-"_);_(@_)</c:formatCode>
                <c:ptCount val="2"/>
                <c:pt idx="0">
                  <c:v>6476541.666666666</c:v>
                </c:pt>
                <c:pt idx="1">
                  <c:v>4329325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A9-4DAF-A6EC-A2B64F065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shape val="box"/>
        <c:axId val="1539254960"/>
        <c:axId val="1539257456"/>
        <c:axId val="0"/>
      </c:bar3DChart>
      <c:catAx>
        <c:axId val="153925496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539257456"/>
        <c:crosses val="autoZero"/>
        <c:auto val="1"/>
        <c:lblAlgn val="ctr"/>
        <c:lblOffset val="100"/>
        <c:noMultiLvlLbl val="0"/>
      </c:catAx>
      <c:valAx>
        <c:axId val="1539257456"/>
        <c:scaling>
          <c:orientation val="minMax"/>
          <c:max val="700000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1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539254960"/>
        <c:crosses val="autoZero"/>
        <c:crossBetween val="between"/>
        <c:majorUnit val="1000000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'Comparativo Productividad'!$D$5</c:f>
              <c:strCache>
                <c:ptCount val="1"/>
                <c:pt idx="0">
                  <c:v>Total Plantas de Café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15A6-4340-B2AD-CC7C45BBA146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15A6-4340-B2AD-CC7C45BBA146}"/>
              </c:ext>
            </c:extLst>
          </c:dPt>
          <c:cat>
            <c:strRef>
              <c:f>'Comparativo Productividad'!$E$4:$F$4</c:f>
              <c:strCache>
                <c:ptCount val="2"/>
                <c:pt idx="0">
                  <c:v>Tecnificado</c:v>
                </c:pt>
                <c:pt idx="1">
                  <c:v>Empírico</c:v>
                </c:pt>
              </c:strCache>
            </c:strRef>
          </c:cat>
          <c:val>
            <c:numRef>
              <c:f>'Comparativo Productividad'!$E$5:$F$5</c:f>
              <c:numCache>
                <c:formatCode>#,##0</c:formatCode>
                <c:ptCount val="2"/>
                <c:pt idx="0">
                  <c:v>4500</c:v>
                </c:pt>
                <c:pt idx="1">
                  <c:v>5000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A6-4340-B2AD-CC7C45BBA1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417936560"/>
        <c:axId val="1417936976"/>
      </c:barChart>
      <c:lineChart>
        <c:grouping val="standard"/>
        <c:varyColors val="0"/>
        <c:ser>
          <c:idx val="1"/>
          <c:order val="1"/>
          <c:tx>
            <c:strRef>
              <c:f>'Comparativo Productividad'!$D$6</c:f>
              <c:strCache>
                <c:ptCount val="1"/>
                <c:pt idx="0">
                  <c:v>Total Cargas de Café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1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'Comparativo Productividad'!$E$4:$F$4</c:f>
              <c:strCache>
                <c:ptCount val="2"/>
                <c:pt idx="0">
                  <c:v>Tecnificado</c:v>
                </c:pt>
                <c:pt idx="1">
                  <c:v>Empírico</c:v>
                </c:pt>
              </c:strCache>
            </c:strRef>
          </c:cat>
          <c:val>
            <c:numRef>
              <c:f>'Comparativo Productividad'!$E$6:$F$6</c:f>
              <c:numCache>
                <c:formatCode>#,##0</c:formatCode>
                <c:ptCount val="2"/>
                <c:pt idx="0">
                  <c:v>14</c:v>
                </c:pt>
                <c:pt idx="1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5A6-4340-B2AD-CC7C45BBA1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9232080"/>
        <c:axId val="1539244560"/>
      </c:lineChart>
      <c:catAx>
        <c:axId val="14179365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1" i="1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sz="1100" b="1" i="1"/>
                  <a:t>Tipo de Proceso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1" i="1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1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417936976"/>
        <c:crosses val="autoZero"/>
        <c:auto val="1"/>
        <c:lblAlgn val="ctr"/>
        <c:lblOffset val="100"/>
        <c:noMultiLvlLbl val="0"/>
      </c:catAx>
      <c:valAx>
        <c:axId val="1417936976"/>
        <c:scaling>
          <c:orientation val="minMax"/>
          <c:max val="6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1" i="1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 i="1"/>
                  <a:t>Plantas de Café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1" i="1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1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417936560"/>
        <c:crosses val="autoZero"/>
        <c:crossBetween val="between"/>
        <c:majorUnit val="500"/>
      </c:valAx>
      <c:valAx>
        <c:axId val="1539244560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1" i="1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sz="1100" b="1" i="1"/>
                  <a:t>Cargas</a:t>
                </a:r>
                <a:r>
                  <a:rPr lang="es-CO" sz="1100" b="1" i="1" baseline="0"/>
                  <a:t> de Café</a:t>
                </a:r>
                <a:endParaRPr lang="es-CO" sz="1100" b="1" i="1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1" i="1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1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539232080"/>
        <c:crosses val="max"/>
        <c:crossBetween val="between"/>
      </c:valAx>
      <c:catAx>
        <c:axId val="15392320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53924456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'Comparativo Ingresos'!$D$7</c:f>
              <c:strCache>
                <c:ptCount val="1"/>
                <c:pt idx="0">
                  <c:v>Total Ingresos Producción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24C0-44C5-AC06-0DEA154133B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1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'Comparativo Productividad'!$E$4:$F$4</c:f>
              <c:strCache>
                <c:ptCount val="2"/>
                <c:pt idx="0">
                  <c:v>Tecnificado</c:v>
                </c:pt>
                <c:pt idx="1">
                  <c:v>Empírico</c:v>
                </c:pt>
              </c:strCache>
            </c:strRef>
          </c:cat>
          <c:val>
            <c:numRef>
              <c:f>'Comparativo Ingresos'!$E$7:$F$7</c:f>
              <c:numCache>
                <c:formatCode>_("$"* #,##0_);_("$"* \(#,##0\);_("$"* "-"_);_(@_)</c:formatCode>
                <c:ptCount val="2"/>
                <c:pt idx="0">
                  <c:v>23200000</c:v>
                </c:pt>
                <c:pt idx="1">
                  <c:v>7600000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C0-44C5-AC06-0DEA154133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417936560"/>
        <c:axId val="1417936976"/>
      </c:barChart>
      <c:lineChart>
        <c:grouping val="standard"/>
        <c:varyColors val="0"/>
        <c:ser>
          <c:idx val="1"/>
          <c:order val="1"/>
          <c:tx>
            <c:strRef>
              <c:f>'Comparativo Ingresos'!$D$6</c:f>
              <c:strCache>
                <c:ptCount val="1"/>
                <c:pt idx="0">
                  <c:v>Precio de Venta por Carga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4.9721113627919797E-2"/>
                  <c:y val="7.027065308744368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6089103017373971"/>
                      <c:h val="5.3233457030634035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4-24C0-44C5-AC06-0DEA154133BD}"/>
                </c:ext>
              </c:extLst>
            </c:dLbl>
            <c:dLbl>
              <c:idx val="1"/>
              <c:layout>
                <c:manualLayout>
                  <c:x val="-5.9868087265347612E-2"/>
                  <c:y val="-0.1124286186163423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2268267836383466"/>
                      <c:h val="6.531566049876920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24C0-44C5-AC06-0DEA154133BD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1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'Comparativo Productividad'!$E$4:$F$4</c:f>
              <c:strCache>
                <c:ptCount val="2"/>
                <c:pt idx="0">
                  <c:v>Tecnificado</c:v>
                </c:pt>
                <c:pt idx="1">
                  <c:v>Empírico</c:v>
                </c:pt>
              </c:strCache>
            </c:strRef>
          </c:cat>
          <c:val>
            <c:numRef>
              <c:f>'Comparativo Ingresos'!$E$6:$F$6</c:f>
              <c:numCache>
                <c:formatCode>_("$"* #,##0_);_("$"* \(#,##0\);_("$"* "-"_);_(@_)</c:formatCode>
                <c:ptCount val="2"/>
                <c:pt idx="0">
                  <c:v>1450000</c:v>
                </c:pt>
                <c:pt idx="1">
                  <c:v>950000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4C0-44C5-AC06-0DEA154133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9232080"/>
        <c:axId val="1539244560"/>
      </c:lineChart>
      <c:catAx>
        <c:axId val="14179365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1" i="1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sz="1100" b="1" i="1"/>
                  <a:t>Tipo de Proceso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1" i="1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1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417936976"/>
        <c:crosses val="autoZero"/>
        <c:auto val="1"/>
        <c:lblAlgn val="ctr"/>
        <c:lblOffset val="100"/>
        <c:noMultiLvlLbl val="0"/>
      </c:catAx>
      <c:valAx>
        <c:axId val="1417936976"/>
        <c:scaling>
          <c:orientation val="minMax"/>
          <c:max val="250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1" i="1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 i="1"/>
                  <a:t>Ingresos por Venta de Café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1" i="1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_(&quot;$&quot;* #,##0_);_(&quot;$&quot;* \(#,##0\);_(&quot;$&quot;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1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417936560"/>
        <c:crosses val="autoZero"/>
        <c:crossBetween val="between"/>
        <c:majorUnit val="2500000"/>
      </c:valAx>
      <c:valAx>
        <c:axId val="1539244560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1" i="1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sz="1100" b="1" i="1" baseline="0"/>
                  <a:t>Precio de Venta por  Carga de Café</a:t>
                </a:r>
                <a:endParaRPr lang="es-CO" sz="1100" b="1" i="1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1" i="1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_(&quot;$&quot;* #,##0_);_(&quot;$&quot;* \(#,##0\);_(&quot;$&quot;* &quot;-&quot;_);_(@_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1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539232080"/>
        <c:crosses val="max"/>
        <c:crossBetween val="between"/>
      </c:valAx>
      <c:catAx>
        <c:axId val="15392320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53924456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'Comparativo Rentabilidad'!$D$5</c:f>
              <c:strCache>
                <c:ptCount val="1"/>
                <c:pt idx="0">
                  <c:v>Ingresos por Ventas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2094-456D-AFA0-4930F9073541}"/>
              </c:ext>
            </c:extLst>
          </c:dPt>
          <c:cat>
            <c:strRef>
              <c:f>'Comparativo Productividad'!$E$4:$F$4</c:f>
              <c:strCache>
                <c:ptCount val="2"/>
                <c:pt idx="0">
                  <c:v>Tecnificado</c:v>
                </c:pt>
                <c:pt idx="1">
                  <c:v>Empírico</c:v>
                </c:pt>
              </c:strCache>
            </c:strRef>
          </c:cat>
          <c:val>
            <c:numRef>
              <c:f>'Comparativo Rentabilidad'!$E$5:$F$5</c:f>
              <c:numCache>
                <c:formatCode>_("$"* #,##0_);_("$"* \(#,##0\);_("$"* "-"_);_(@_)</c:formatCode>
                <c:ptCount val="2"/>
                <c:pt idx="0">
                  <c:v>23200000</c:v>
                </c:pt>
                <c:pt idx="1">
                  <c:v>7600000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94-456D-AFA0-4930F9073541}"/>
            </c:ext>
          </c:extLst>
        </c:ser>
        <c:ser>
          <c:idx val="1"/>
          <c:order val="1"/>
          <c:tx>
            <c:strRef>
              <c:f>'Comparativo Rentabilidad'!$D$6</c:f>
              <c:strCache>
                <c:ptCount val="1"/>
                <c:pt idx="0">
                  <c:v>Costos de Producción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2094-456D-AFA0-4930F9073541}"/>
              </c:ext>
            </c:extLst>
          </c:dPt>
          <c:cat>
            <c:strRef>
              <c:f>'Comparativo Rentabilidad'!$E$4:$F$4</c:f>
              <c:strCache>
                <c:ptCount val="2"/>
                <c:pt idx="0">
                  <c:v>Tecnificado</c:v>
                </c:pt>
                <c:pt idx="1">
                  <c:v>Empírico</c:v>
                </c:pt>
              </c:strCache>
            </c:strRef>
          </c:cat>
          <c:val>
            <c:numRef>
              <c:f>'Comparativo Rentabilidad'!$E$6:$F$6</c:f>
              <c:numCache>
                <c:formatCode>_("$"* #,##0_);_("$"* \(#,##0\);_("$"* "-"_);_(@_)</c:formatCode>
                <c:ptCount val="2"/>
                <c:pt idx="0">
                  <c:v>6476541.666666666</c:v>
                </c:pt>
                <c:pt idx="1">
                  <c:v>4329325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094-456D-AFA0-4930F90735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17936560"/>
        <c:axId val="1417936976"/>
      </c:barChart>
      <c:lineChart>
        <c:grouping val="standard"/>
        <c:varyColors val="0"/>
        <c:ser>
          <c:idx val="2"/>
          <c:order val="2"/>
          <c:tx>
            <c:strRef>
              <c:f>'Comparativo Rentabilidad'!$D$7</c:f>
              <c:strCache>
                <c:ptCount val="1"/>
                <c:pt idx="0">
                  <c:v>Rentabilidad por Hectárea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dPt>
            <c:idx val="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6-2094-456D-AFA0-4930F9073541}"/>
              </c:ext>
            </c:extLst>
          </c:dPt>
          <c:dLbls>
            <c:dLbl>
              <c:idx val="0"/>
              <c:layout>
                <c:manualLayout>
                  <c:x val="6.0883599595712634E-3"/>
                  <c:y val="-4.9187520644649763E-2"/>
                </c:manualLayout>
              </c:layout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50" b="1" i="1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572406188952408"/>
                      <c:h val="5.3452283402005897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2094-456D-AFA0-4930F9073541}"/>
                </c:ext>
              </c:extLst>
            </c:dLbl>
            <c:dLbl>
              <c:idx val="1"/>
              <c:layout>
                <c:manualLayout>
                  <c:x val="1.6235413495687467E-2"/>
                  <c:y val="-6.3241097971692681E-2"/>
                </c:manualLayout>
              </c:layout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1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6-2094-456D-AFA0-4930F9073541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'Comparativo Rentabilidad'!$E$4:$F$4</c:f>
              <c:strCache>
                <c:ptCount val="2"/>
                <c:pt idx="0">
                  <c:v>Tecnificado</c:v>
                </c:pt>
                <c:pt idx="1">
                  <c:v>Empírico</c:v>
                </c:pt>
              </c:strCache>
            </c:strRef>
          </c:cat>
          <c:val>
            <c:numRef>
              <c:f>'Comparativo Rentabilidad'!$E$7:$F$7</c:f>
              <c:numCache>
                <c:formatCode>_("$"* #,##0_);_("$"* \(#,##0\);_("$"* "-"_);_(@_)</c:formatCode>
                <c:ptCount val="2"/>
                <c:pt idx="0">
                  <c:v>16723458.333333334</c:v>
                </c:pt>
                <c:pt idx="1">
                  <c:v>3270675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094-456D-AFA0-4930F90735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9232080"/>
        <c:axId val="1539244560"/>
      </c:lineChart>
      <c:catAx>
        <c:axId val="14179365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1" i="1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sz="1100" b="1" i="1"/>
                  <a:t>Tipo de Proceso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1" i="1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1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417936976"/>
        <c:crosses val="autoZero"/>
        <c:auto val="1"/>
        <c:lblAlgn val="ctr"/>
        <c:lblOffset val="100"/>
        <c:noMultiLvlLbl val="0"/>
      </c:catAx>
      <c:valAx>
        <c:axId val="1417936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1" i="1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 i="1"/>
                  <a:t>Valores</a:t>
                </a:r>
                <a:r>
                  <a:rPr lang="en-US" sz="1100" b="1" i="1" baseline="0"/>
                  <a:t> en Pesos</a:t>
                </a:r>
                <a:endParaRPr lang="en-US" sz="1100" b="1" i="1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1" i="1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_(&quot;$&quot;* #,##0_);_(&quot;$&quot;* \(#,##0\);_(&quot;$&quot;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1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417936560"/>
        <c:crosses val="autoZero"/>
        <c:crossBetween val="between"/>
        <c:majorUnit val="2500000"/>
      </c:valAx>
      <c:valAx>
        <c:axId val="1539244560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1" i="1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sz="1100" b="1" i="1"/>
                  <a:t>Rentabilidad</a:t>
                </a:r>
                <a:r>
                  <a:rPr lang="es-CO" sz="1100" b="1" i="1" baseline="0"/>
                  <a:t> por Hectárea</a:t>
                </a:r>
                <a:endParaRPr lang="es-CO" sz="1100" b="1" i="1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1" i="1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_(&quot;$&quot;* #,##0_);_(&quot;$&quot;* \(#,##0\);_(&quot;$&quot;* &quot;-&quot;_);_(@_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1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539232080"/>
        <c:crosses val="max"/>
        <c:crossBetween val="between"/>
      </c:valAx>
      <c:catAx>
        <c:axId val="15392320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53924456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iagrams/_rels/data1.xml.rels><?xml version="1.0" encoding="UTF-8" standalone="yes"?>
<Relationships xmlns="http://schemas.openxmlformats.org/package/2006/relationships"><Relationship Id="rId3" Type="http://schemas.openxmlformats.org/officeDocument/2006/relationships/hyperlink" Target="#'F1 - Trasplantado'!A1"/><Relationship Id="rId2" Type="http://schemas.openxmlformats.org/officeDocument/2006/relationships/hyperlink" Target="#'F2 - Producci&#243;n'!A1"/><Relationship Id="rId1" Type="http://schemas.openxmlformats.org/officeDocument/2006/relationships/hyperlink" Target="#'F1 - Almacigo'!A1"/><Relationship Id="rId4" Type="http://schemas.openxmlformats.org/officeDocument/2006/relationships/hyperlink" Target="#'F2 - Recolecci&#243;n'!A1"/></Relationships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colorful1">
  <dgm:title val=""/>
  <dgm:desc val=""/>
  <dgm:catLst>
    <dgm:cat type="colorful" pri="101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1">
    <dgm:fillClrLst meth="repeat">
      <a:schemeClr val="accent2"/>
      <a:schemeClr val="accent3"/>
      <a:schemeClr val="accent4"/>
      <a:schemeClr val="accent5"/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2"/>
      <a:schemeClr val="accent3"/>
      <a:schemeClr val="accent4"/>
      <a:schemeClr val="accent5"/>
      <a:schemeClr val="accent6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/>
    <dgm:txEffectClrLst/>
  </dgm:styleLbl>
  <dgm:styleLbl name="lnNode1">
    <dgm:fillClrLst meth="repeat">
      <a:schemeClr val="accent2"/>
      <a:schemeClr val="accent3"/>
      <a:schemeClr val="accent4"/>
      <a:schemeClr val="accent5"/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2">
        <a:alpha val="50000"/>
      </a:schemeClr>
      <a:schemeClr val="accent3">
        <a:alpha val="50000"/>
      </a:schemeClr>
      <a:schemeClr val="accent4">
        <a:alpha val="50000"/>
      </a:schemeClr>
      <a:schemeClr val="accent5">
        <a:alpha val="50000"/>
      </a:schemeClr>
      <a:schemeClr val="accent6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>
      <a:schemeClr val="accent2"/>
    </dgm:fillClrLst>
    <dgm:linClrLst meth="repeat">
      <a:schemeClr val="lt1"/>
    </dgm:linClrLst>
    <dgm:effectClrLst/>
    <dgm:txLinClrLst/>
    <dgm:txFillClrLst/>
    <dgm:txEffectClrLst/>
  </dgm:styleLbl>
  <dgm:styleLbl name="node3">
    <dgm:fillClrLst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node4">
    <dgm:fillClrLst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2">
        <a:tint val="50000"/>
      </a:schemeClr>
      <a:schemeClr val="accent3">
        <a:tint val="50000"/>
      </a:schemeClr>
      <a:schemeClr val="accent4">
        <a:tint val="50000"/>
      </a:schemeClr>
      <a:schemeClr val="accent5">
        <a:tint val="50000"/>
      </a:schemeClr>
      <a:schemeClr val="accent6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>
      <a:schemeClr val="accent1">
        <a:tint val="50000"/>
      </a:schemeClr>
      <a:schemeClr val="accent2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>
      <a:schemeClr val="accent1">
        <a:tint val="50000"/>
      </a:schemeClr>
      <a:schemeClr val="accent2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2"/>
      <a:schemeClr val="accent3"/>
      <a:schemeClr val="accent4"/>
      <a:schemeClr val="accent5"/>
      <a:schemeClr val="accent6"/>
    </dgm:fillClrLst>
    <dgm:linClrLst meth="cycle">
      <a:schemeClr val="lt1"/>
    </dgm:linClrLst>
    <dgm:effectClrLst/>
    <dgm:txLinClrLst/>
    <dgm:txFillClrLst/>
    <dgm:txEffectClrLst/>
  </dgm:styleLbl>
  <dgm:styleLbl name="fgSibTrans2D1">
    <dgm:fillClrLst meth="repeat">
      <a:schemeClr val="accent2"/>
      <a:schemeClr val="accent3"/>
      <a:schemeClr val="accent4"/>
      <a:schemeClr val="accent5"/>
      <a:schemeClr val="accent6"/>
    </dgm:fillClrLst>
    <dgm:linClrLst meth="cycle">
      <a:schemeClr val="lt1"/>
    </dgm:linClrLst>
    <dgm:effectClrLst/>
    <dgm:txLinClrLst/>
    <dgm:txFillClrLst meth="repeat">
      <a:schemeClr val="lt1"/>
    </dgm:txFillClrLst>
    <dgm:txEffectClrLst/>
  </dgm:styleLbl>
  <dgm:styleLbl name="bgSibTrans2D1">
    <dgm:fillClrLst meth="repeat">
      <a:schemeClr val="accent2"/>
      <a:schemeClr val="accent3"/>
      <a:schemeClr val="accent4"/>
      <a:schemeClr val="accent5"/>
      <a:schemeClr val="accent6"/>
    </dgm:fillClrLst>
    <dgm:linClrLst meth="cycle">
      <a:schemeClr val="lt1"/>
    </dgm:linClrLst>
    <dgm:effectClrLst/>
    <dgm:txLinClrLst/>
    <dgm:txFillClrLst meth="repeat">
      <a:schemeClr val="lt1"/>
    </dgm:txFillClrLst>
    <dgm:txEffectClrLst/>
  </dgm:styleLbl>
  <dgm:styleLbl name="sibTrans1D1">
    <dgm:fillClrLst meth="repeat">
      <a:schemeClr val="accent2"/>
      <a:schemeClr val="accent3"/>
      <a:schemeClr val="accent4"/>
      <a:schemeClr val="accent5"/>
      <a:schemeClr val="accent6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2"/>
    </dgm:fillClrLst>
    <dgm:linClrLst meth="repeat">
      <a:schemeClr val="accent2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2"/>
    </dgm:fillClrLst>
    <dgm:linClrLst meth="repeat">
      <a:schemeClr val="lt1"/>
    </dgm:linClrLst>
    <dgm:effectClrLst/>
    <dgm:txLinClrLst/>
    <dgm:txFillClrLst/>
    <dgm:txEffectClrLst/>
  </dgm:styleLbl>
  <dgm:styleLbl name="asst2">
    <dgm:fillClrLst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asst3">
    <dgm:fillClrLst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asst4">
    <dgm:fillClrLst>
      <a:schemeClr val="accent5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2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parChTrans2D3">
    <dgm:fillClrLst meth="repeat"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parChTrans2D4">
    <dgm:fillClrLst meth="repeat">
      <a:schemeClr val="accent5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2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3">
        <a:tint val="90000"/>
      </a:schemeClr>
    </dgm:fillClrLst>
    <dgm:linClrLst meth="repeat">
      <a:schemeClr val="accent2"/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4">
        <a:tint val="70000"/>
      </a:schemeClr>
    </dgm:fillClrLst>
    <dgm:linClrLst meth="repeat">
      <a:schemeClr val="accent3"/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5">
        <a:tint val="50000"/>
      </a:schemeClr>
    </dgm:fillClrLst>
    <dgm:linClrLst meth="repeat">
      <a:schemeClr val="accent4"/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fillClrLst>
    <dgm:lin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fillClrLst>
    <dgm:lin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fillClrLst>
    <dgm:lin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>
      <a:schemeClr val="accent2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>
      <a:schemeClr val="accent3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>
      <a:schemeClr val="accent4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2">
        <a:tint val="40000"/>
      </a:schemeClr>
    </dgm:fillClrLst>
    <dgm:linClrLst meth="repeat">
      <a:schemeClr val="dk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2">
        <a:shade val="90000"/>
      </a:schemeClr>
    </dgm:fillClrLst>
    <dgm:linClrLst meth="repeat">
      <a:schemeClr val="dk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2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2">
        <a:tint val="4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2.xml><?xml version="1.0" encoding="utf-8"?>
<dgm:colorsDef xmlns:dgm="http://schemas.openxmlformats.org/drawingml/2006/diagram" xmlns:a="http://schemas.openxmlformats.org/drawingml/2006/main" uniqueId="urn:microsoft.com/office/officeart/2005/8/colors/colorful3">
  <dgm:title val=""/>
  <dgm:desc val=""/>
  <dgm:catLst>
    <dgm:cat type="colorful" pri="10300"/>
  </dgm:catLst>
  <dgm:styleLbl name="node0">
    <dgm:fillClrLst meth="repeat">
      <a:schemeClr val="accent2"/>
    </dgm:fillClrLst>
    <dgm:linClrLst meth="repeat">
      <a:schemeClr val="lt1"/>
    </dgm:linClrLst>
    <dgm:effectClrLst/>
    <dgm:txLinClrLst/>
    <dgm:txFillClrLst/>
    <dgm:txEffectClrLst/>
  </dgm:styleLbl>
  <dgm:styleLbl name="node1">
    <dgm:fillClrLst>
      <a:schemeClr val="accent3"/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>
      <a:schemeClr val="accent3"/>
      <a:schemeClr val="accent4"/>
    </dgm:fillClrLst>
    <dgm:linClrLst>
      <a:schemeClr val="accent3"/>
      <a:schemeClr val="accent4"/>
    </dgm:linClrLst>
    <dgm:effectClrLst/>
    <dgm:txLinClrLst/>
    <dgm:txFillClrLst/>
    <dgm:txEffectClrLst/>
  </dgm:styleLbl>
  <dgm:styleLbl name="lnNode1">
    <dgm:fillClrLst>
      <a:schemeClr val="accent3"/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>
      <a:schemeClr val="accent3">
        <a:alpha val="50000"/>
      </a:schemeClr>
      <a:schemeClr val="accent4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node3">
    <dgm:fillClrLst>
      <a:schemeClr val="accent5"/>
    </dgm:fillClrLst>
    <dgm:linClrLst meth="repeat">
      <a:schemeClr val="lt1"/>
    </dgm:linClrLst>
    <dgm:effectClrLst/>
    <dgm:txLinClrLst/>
    <dgm:txFillClrLst/>
    <dgm:txEffectClrLst/>
  </dgm:styleLbl>
  <dgm:styleLbl name="node4">
    <dgm:fillClrLst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>
      <a:schemeClr val="accent3">
        <a:tint val="50000"/>
      </a:schemeClr>
      <a:schemeClr val="accent4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>
      <a:schemeClr val="accent3">
        <a:tint val="50000"/>
      </a:schemeClr>
      <a:schemeClr val="accent4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>
      <a:schemeClr val="accent3">
        <a:tint val="50000"/>
      </a:schemeClr>
      <a:schemeClr val="accent4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>
      <a:schemeClr val="accent3"/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fgSibTrans2D1">
    <dgm:fillClrLst>
      <a:schemeClr val="accent3"/>
      <a:schemeClr val="accent4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SibTrans2D1">
    <dgm:fillClrLst>
      <a:schemeClr val="accent3"/>
      <a:schemeClr val="accent4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1D1">
    <dgm:fillClrLst/>
    <dgm:linClrLst>
      <a:schemeClr val="accent3"/>
      <a:schemeClr val="accent4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3"/>
    </dgm:fillClrLst>
    <dgm:linClrLst meth="repeat">
      <a:schemeClr val="accent3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3"/>
    </dgm:fillClrLst>
    <dgm:linClrLst meth="repeat">
      <a:schemeClr val="lt1">
        <a:shade val="80000"/>
      </a:schemeClr>
    </dgm:linClrLst>
    <dgm:effectClrLst/>
    <dgm:txLinClrLst/>
    <dgm:txFillClrLst/>
    <dgm:txEffectClrLst/>
  </dgm:styleLbl>
  <dgm:styleLbl name="asst1">
    <dgm:fillClrLst meth="repeat">
      <a:schemeClr val="accent4"/>
    </dgm:fillClrLst>
    <dgm:linClrLst meth="repeat">
      <a:schemeClr val="lt1">
        <a:shade val="80000"/>
      </a:schemeClr>
    </dgm:linClrLst>
    <dgm:effectClrLst/>
    <dgm:txLinClrLst/>
    <dgm:txFillClrLst/>
    <dgm:txEffectClrLst/>
  </dgm:styleLbl>
  <dgm:styleLbl name="asst2">
    <dgm:fillClrLst>
      <a:schemeClr val="accent5"/>
    </dgm:fillClrLst>
    <dgm:linClrLst meth="repeat">
      <a:schemeClr val="lt1"/>
    </dgm:linClrLst>
    <dgm:effectClrLst/>
    <dgm:txLinClrLst/>
    <dgm:txFillClrLst/>
    <dgm:txEffectClrLst/>
  </dgm:styleLbl>
  <dgm:styleLbl name="asst3">
    <dgm:fillClrLst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asst4">
    <dgm:fillClrLst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2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parChTrans2D3">
    <dgm:fillClrLst meth="repeat"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parChTrans2D4">
    <dgm:fillClrLst meth="repeat">
      <a:schemeClr val="accent5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3"/>
    </dgm:fillClrLst>
    <dgm:linClrLst meth="repeat">
      <a:schemeClr val="accent3"/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2">
        <a:tint val="90000"/>
      </a:schemeClr>
    </dgm:fillClrLst>
    <dgm:linClrLst meth="repeat">
      <a:schemeClr val="accent4"/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2">
        <a:tint val="70000"/>
      </a:schemeClr>
    </dgm:fillClrLst>
    <dgm:linClrLst meth="repeat">
      <a:schemeClr val="accent5"/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6">
        <a:tint val="50000"/>
      </a:schemeClr>
    </dgm:fillClrLst>
    <dgm:linClrLst meth="repeat">
      <a:schemeClr val="accent6"/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>
      <a:schemeClr val="accent3"/>
      <a:schemeClr val="accent4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>
      <a:schemeClr val="accent3"/>
      <a:schemeClr val="accent4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>
      <a:schemeClr val="accent3"/>
      <a:schemeClr val="accent4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2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>
      <a:schemeClr val="accent3"/>
      <a:schemeClr val="accent4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>
      <a:schemeClr val="accent3"/>
      <a:schemeClr val="accent4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>
      <a:schemeClr val="accent3"/>
      <a:schemeClr val="accent4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>
      <a:schemeClr val="accent3"/>
      <a:schemeClr val="accent4"/>
    </dgm:linClrLst>
    <dgm:effectClrLst/>
    <dgm:txLinClrLst/>
    <dgm:txFillClrLst meth="repeat">
      <a:schemeClr val="dk1"/>
    </dgm:txFillClrLst>
    <dgm:txEffectClrLst/>
  </dgm:styleLbl>
  <dgm:styleLbl name="fgAccFollowNode1">
    <dgm:fillClrLst>
      <a:schemeClr val="accent3">
        <a:tint val="40000"/>
        <a:alpha val="90000"/>
      </a:schemeClr>
      <a:schemeClr val="accent4">
        <a:tint val="40000"/>
        <a:alpha val="90000"/>
      </a:schemeClr>
    </dgm:fillClrLst>
    <dgm:linClrLst>
      <a:schemeClr val="accent3">
        <a:tint val="40000"/>
        <a:alpha val="90000"/>
      </a:schemeClr>
      <a:schemeClr val="accent4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>
      <a:schemeClr val="accent3">
        <a:tint val="40000"/>
        <a:alpha val="90000"/>
      </a:schemeClr>
      <a:schemeClr val="accent4">
        <a:tint val="40000"/>
        <a:alpha val="90000"/>
      </a:schemeClr>
    </dgm:fillClrLst>
    <dgm:linClrLst>
      <a:schemeClr val="accent3">
        <a:tint val="40000"/>
        <a:alpha val="90000"/>
      </a:schemeClr>
      <a:schemeClr val="accent4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>
      <a:schemeClr val="accent3">
        <a:tint val="40000"/>
        <a:alpha val="90000"/>
      </a:schemeClr>
      <a:schemeClr val="accent4">
        <a:tint val="40000"/>
        <a:alpha val="90000"/>
      </a:schemeClr>
    </dgm:fillClrLst>
    <dgm:linClrLst>
      <a:schemeClr val="accent3">
        <a:tint val="40000"/>
        <a:alpha val="90000"/>
      </a:schemeClr>
      <a:schemeClr val="accent4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>
      <a:schemeClr val="accent2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>
      <a:schemeClr val="accent4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>
      <a:schemeClr val="accent5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>
      <a:schemeClr val="accent6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3">
        <a:tint val="40000"/>
      </a:schemeClr>
    </dgm:fillClrLst>
    <dgm:linClrLst meth="repeat">
      <a:schemeClr val="dk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3">
        <a:shade val="90000"/>
      </a:schemeClr>
    </dgm:fillClrLst>
    <dgm:linClrLst meth="repeat">
      <a:schemeClr val="dk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2">
        <a:tint val="50000"/>
        <a:alpha val="40000"/>
      </a:schemeClr>
    </dgm:fillClrLst>
    <dgm:linClrLst meth="repeat">
      <a:schemeClr val="accent3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3">
        <a:tint val="4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3.xml><?xml version="1.0" encoding="utf-8"?>
<dgm:colorsDef xmlns:dgm="http://schemas.openxmlformats.org/drawingml/2006/diagram" xmlns:a="http://schemas.openxmlformats.org/drawingml/2006/main" uniqueId="urn:microsoft.com/office/officeart/2005/8/colors/colorful3">
  <dgm:title val=""/>
  <dgm:desc val=""/>
  <dgm:catLst>
    <dgm:cat type="colorful" pri="10300"/>
  </dgm:catLst>
  <dgm:styleLbl name="node0">
    <dgm:fillClrLst meth="repeat">
      <a:schemeClr val="accent2"/>
    </dgm:fillClrLst>
    <dgm:linClrLst meth="repeat">
      <a:schemeClr val="lt1"/>
    </dgm:linClrLst>
    <dgm:effectClrLst/>
    <dgm:txLinClrLst/>
    <dgm:txFillClrLst/>
    <dgm:txEffectClrLst/>
  </dgm:styleLbl>
  <dgm:styleLbl name="node1">
    <dgm:fillClrLst>
      <a:schemeClr val="accent3"/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>
      <a:schemeClr val="accent3"/>
      <a:schemeClr val="accent4"/>
    </dgm:fillClrLst>
    <dgm:linClrLst>
      <a:schemeClr val="accent3"/>
      <a:schemeClr val="accent4"/>
    </dgm:linClrLst>
    <dgm:effectClrLst/>
    <dgm:txLinClrLst/>
    <dgm:txFillClrLst/>
    <dgm:txEffectClrLst/>
  </dgm:styleLbl>
  <dgm:styleLbl name="lnNode1">
    <dgm:fillClrLst>
      <a:schemeClr val="accent3"/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>
      <a:schemeClr val="accent3">
        <a:alpha val="50000"/>
      </a:schemeClr>
      <a:schemeClr val="accent4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node3">
    <dgm:fillClrLst>
      <a:schemeClr val="accent5"/>
    </dgm:fillClrLst>
    <dgm:linClrLst meth="repeat">
      <a:schemeClr val="lt1"/>
    </dgm:linClrLst>
    <dgm:effectClrLst/>
    <dgm:txLinClrLst/>
    <dgm:txFillClrLst/>
    <dgm:txEffectClrLst/>
  </dgm:styleLbl>
  <dgm:styleLbl name="node4">
    <dgm:fillClrLst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>
      <a:schemeClr val="accent3">
        <a:tint val="50000"/>
      </a:schemeClr>
      <a:schemeClr val="accent4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>
      <a:schemeClr val="accent3">
        <a:tint val="50000"/>
      </a:schemeClr>
      <a:schemeClr val="accent4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>
      <a:schemeClr val="accent3">
        <a:tint val="50000"/>
      </a:schemeClr>
      <a:schemeClr val="accent4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>
      <a:schemeClr val="accent3"/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fgSibTrans2D1">
    <dgm:fillClrLst>
      <a:schemeClr val="accent3"/>
      <a:schemeClr val="accent4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SibTrans2D1">
    <dgm:fillClrLst>
      <a:schemeClr val="accent3"/>
      <a:schemeClr val="accent4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1D1">
    <dgm:fillClrLst/>
    <dgm:linClrLst>
      <a:schemeClr val="accent3"/>
      <a:schemeClr val="accent4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3"/>
    </dgm:fillClrLst>
    <dgm:linClrLst meth="repeat">
      <a:schemeClr val="accent3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3"/>
    </dgm:fillClrLst>
    <dgm:linClrLst meth="repeat">
      <a:schemeClr val="lt1">
        <a:shade val="80000"/>
      </a:schemeClr>
    </dgm:linClrLst>
    <dgm:effectClrLst/>
    <dgm:txLinClrLst/>
    <dgm:txFillClrLst/>
    <dgm:txEffectClrLst/>
  </dgm:styleLbl>
  <dgm:styleLbl name="asst1">
    <dgm:fillClrLst meth="repeat">
      <a:schemeClr val="accent4"/>
    </dgm:fillClrLst>
    <dgm:linClrLst meth="repeat">
      <a:schemeClr val="lt1">
        <a:shade val="80000"/>
      </a:schemeClr>
    </dgm:linClrLst>
    <dgm:effectClrLst/>
    <dgm:txLinClrLst/>
    <dgm:txFillClrLst/>
    <dgm:txEffectClrLst/>
  </dgm:styleLbl>
  <dgm:styleLbl name="asst2">
    <dgm:fillClrLst>
      <a:schemeClr val="accent5"/>
    </dgm:fillClrLst>
    <dgm:linClrLst meth="repeat">
      <a:schemeClr val="lt1"/>
    </dgm:linClrLst>
    <dgm:effectClrLst/>
    <dgm:txLinClrLst/>
    <dgm:txFillClrLst/>
    <dgm:txEffectClrLst/>
  </dgm:styleLbl>
  <dgm:styleLbl name="asst3">
    <dgm:fillClrLst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asst4">
    <dgm:fillClrLst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2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parChTrans2D3">
    <dgm:fillClrLst meth="repeat"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parChTrans2D4">
    <dgm:fillClrLst meth="repeat">
      <a:schemeClr val="accent5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3"/>
    </dgm:fillClrLst>
    <dgm:linClrLst meth="repeat">
      <a:schemeClr val="accent3"/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2">
        <a:tint val="90000"/>
      </a:schemeClr>
    </dgm:fillClrLst>
    <dgm:linClrLst meth="repeat">
      <a:schemeClr val="accent4"/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2">
        <a:tint val="70000"/>
      </a:schemeClr>
    </dgm:fillClrLst>
    <dgm:linClrLst meth="repeat">
      <a:schemeClr val="accent5"/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6">
        <a:tint val="50000"/>
      </a:schemeClr>
    </dgm:fillClrLst>
    <dgm:linClrLst meth="repeat">
      <a:schemeClr val="accent6"/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>
      <a:schemeClr val="accent3"/>
      <a:schemeClr val="accent4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>
      <a:schemeClr val="accent3"/>
      <a:schemeClr val="accent4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>
      <a:schemeClr val="accent3"/>
      <a:schemeClr val="accent4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2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>
      <a:schemeClr val="accent3"/>
      <a:schemeClr val="accent4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>
      <a:schemeClr val="accent3"/>
      <a:schemeClr val="accent4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>
      <a:schemeClr val="accent3"/>
      <a:schemeClr val="accent4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>
      <a:schemeClr val="accent3"/>
      <a:schemeClr val="accent4"/>
    </dgm:linClrLst>
    <dgm:effectClrLst/>
    <dgm:txLinClrLst/>
    <dgm:txFillClrLst meth="repeat">
      <a:schemeClr val="dk1"/>
    </dgm:txFillClrLst>
    <dgm:txEffectClrLst/>
  </dgm:styleLbl>
  <dgm:styleLbl name="fgAccFollowNode1">
    <dgm:fillClrLst>
      <a:schemeClr val="accent3">
        <a:tint val="40000"/>
        <a:alpha val="90000"/>
      </a:schemeClr>
      <a:schemeClr val="accent4">
        <a:tint val="40000"/>
        <a:alpha val="90000"/>
      </a:schemeClr>
    </dgm:fillClrLst>
    <dgm:linClrLst>
      <a:schemeClr val="accent3">
        <a:tint val="40000"/>
        <a:alpha val="90000"/>
      </a:schemeClr>
      <a:schemeClr val="accent4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>
      <a:schemeClr val="accent3">
        <a:tint val="40000"/>
        <a:alpha val="90000"/>
      </a:schemeClr>
      <a:schemeClr val="accent4">
        <a:tint val="40000"/>
        <a:alpha val="90000"/>
      </a:schemeClr>
    </dgm:fillClrLst>
    <dgm:linClrLst>
      <a:schemeClr val="accent3">
        <a:tint val="40000"/>
        <a:alpha val="90000"/>
      </a:schemeClr>
      <a:schemeClr val="accent4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>
      <a:schemeClr val="accent3">
        <a:tint val="40000"/>
        <a:alpha val="90000"/>
      </a:schemeClr>
      <a:schemeClr val="accent4">
        <a:tint val="40000"/>
        <a:alpha val="90000"/>
      </a:schemeClr>
    </dgm:fillClrLst>
    <dgm:linClrLst>
      <a:schemeClr val="accent3">
        <a:tint val="40000"/>
        <a:alpha val="90000"/>
      </a:schemeClr>
      <a:schemeClr val="accent4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>
      <a:schemeClr val="accent2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>
      <a:schemeClr val="accent4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>
      <a:schemeClr val="accent5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>
      <a:schemeClr val="accent6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3">
        <a:tint val="40000"/>
      </a:schemeClr>
    </dgm:fillClrLst>
    <dgm:linClrLst meth="repeat">
      <a:schemeClr val="dk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3">
        <a:shade val="90000"/>
      </a:schemeClr>
    </dgm:fillClrLst>
    <dgm:linClrLst meth="repeat">
      <a:schemeClr val="dk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2">
        <a:tint val="50000"/>
        <a:alpha val="40000"/>
      </a:schemeClr>
    </dgm:fillClrLst>
    <dgm:linClrLst meth="repeat">
      <a:schemeClr val="accent3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3">
        <a:tint val="4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4.xml><?xml version="1.0" encoding="utf-8"?>
<dgm:colorsDef xmlns:dgm="http://schemas.openxmlformats.org/drawingml/2006/diagram" xmlns:a="http://schemas.openxmlformats.org/drawingml/2006/main" uniqueId="urn:microsoft.com/office/officeart/2005/8/colors/colorful3">
  <dgm:title val=""/>
  <dgm:desc val=""/>
  <dgm:catLst>
    <dgm:cat type="colorful" pri="10300"/>
  </dgm:catLst>
  <dgm:styleLbl name="node0">
    <dgm:fillClrLst meth="repeat">
      <a:schemeClr val="accent2"/>
    </dgm:fillClrLst>
    <dgm:linClrLst meth="repeat">
      <a:schemeClr val="lt1"/>
    </dgm:linClrLst>
    <dgm:effectClrLst/>
    <dgm:txLinClrLst/>
    <dgm:txFillClrLst/>
    <dgm:txEffectClrLst/>
  </dgm:styleLbl>
  <dgm:styleLbl name="node1">
    <dgm:fillClrLst>
      <a:schemeClr val="accent3"/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>
      <a:schemeClr val="accent3"/>
      <a:schemeClr val="accent4"/>
    </dgm:fillClrLst>
    <dgm:linClrLst>
      <a:schemeClr val="accent3"/>
      <a:schemeClr val="accent4"/>
    </dgm:linClrLst>
    <dgm:effectClrLst/>
    <dgm:txLinClrLst/>
    <dgm:txFillClrLst/>
    <dgm:txEffectClrLst/>
  </dgm:styleLbl>
  <dgm:styleLbl name="lnNode1">
    <dgm:fillClrLst>
      <a:schemeClr val="accent3"/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>
      <a:schemeClr val="accent3">
        <a:alpha val="50000"/>
      </a:schemeClr>
      <a:schemeClr val="accent4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node3">
    <dgm:fillClrLst>
      <a:schemeClr val="accent5"/>
    </dgm:fillClrLst>
    <dgm:linClrLst meth="repeat">
      <a:schemeClr val="lt1"/>
    </dgm:linClrLst>
    <dgm:effectClrLst/>
    <dgm:txLinClrLst/>
    <dgm:txFillClrLst/>
    <dgm:txEffectClrLst/>
  </dgm:styleLbl>
  <dgm:styleLbl name="node4">
    <dgm:fillClrLst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>
      <a:schemeClr val="accent3">
        <a:tint val="50000"/>
      </a:schemeClr>
      <a:schemeClr val="accent4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>
      <a:schemeClr val="accent3">
        <a:tint val="50000"/>
      </a:schemeClr>
      <a:schemeClr val="accent4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>
      <a:schemeClr val="accent3">
        <a:tint val="50000"/>
      </a:schemeClr>
      <a:schemeClr val="accent4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>
      <a:schemeClr val="accent3"/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fgSibTrans2D1">
    <dgm:fillClrLst>
      <a:schemeClr val="accent3"/>
      <a:schemeClr val="accent4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SibTrans2D1">
    <dgm:fillClrLst>
      <a:schemeClr val="accent3"/>
      <a:schemeClr val="accent4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1D1">
    <dgm:fillClrLst/>
    <dgm:linClrLst>
      <a:schemeClr val="accent3"/>
      <a:schemeClr val="accent4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3"/>
    </dgm:fillClrLst>
    <dgm:linClrLst meth="repeat">
      <a:schemeClr val="accent3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3"/>
    </dgm:fillClrLst>
    <dgm:linClrLst meth="repeat">
      <a:schemeClr val="lt1">
        <a:shade val="80000"/>
      </a:schemeClr>
    </dgm:linClrLst>
    <dgm:effectClrLst/>
    <dgm:txLinClrLst/>
    <dgm:txFillClrLst/>
    <dgm:txEffectClrLst/>
  </dgm:styleLbl>
  <dgm:styleLbl name="asst1">
    <dgm:fillClrLst meth="repeat">
      <a:schemeClr val="accent4"/>
    </dgm:fillClrLst>
    <dgm:linClrLst meth="repeat">
      <a:schemeClr val="lt1">
        <a:shade val="80000"/>
      </a:schemeClr>
    </dgm:linClrLst>
    <dgm:effectClrLst/>
    <dgm:txLinClrLst/>
    <dgm:txFillClrLst/>
    <dgm:txEffectClrLst/>
  </dgm:styleLbl>
  <dgm:styleLbl name="asst2">
    <dgm:fillClrLst>
      <a:schemeClr val="accent5"/>
    </dgm:fillClrLst>
    <dgm:linClrLst meth="repeat">
      <a:schemeClr val="lt1"/>
    </dgm:linClrLst>
    <dgm:effectClrLst/>
    <dgm:txLinClrLst/>
    <dgm:txFillClrLst/>
    <dgm:txEffectClrLst/>
  </dgm:styleLbl>
  <dgm:styleLbl name="asst3">
    <dgm:fillClrLst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asst4">
    <dgm:fillClrLst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2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parChTrans2D3">
    <dgm:fillClrLst meth="repeat"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parChTrans2D4">
    <dgm:fillClrLst meth="repeat">
      <a:schemeClr val="accent5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3"/>
    </dgm:fillClrLst>
    <dgm:linClrLst meth="repeat">
      <a:schemeClr val="accent3"/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2">
        <a:tint val="90000"/>
      </a:schemeClr>
    </dgm:fillClrLst>
    <dgm:linClrLst meth="repeat">
      <a:schemeClr val="accent4"/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2">
        <a:tint val="70000"/>
      </a:schemeClr>
    </dgm:fillClrLst>
    <dgm:linClrLst meth="repeat">
      <a:schemeClr val="accent5"/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6">
        <a:tint val="50000"/>
      </a:schemeClr>
    </dgm:fillClrLst>
    <dgm:linClrLst meth="repeat">
      <a:schemeClr val="accent6"/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>
      <a:schemeClr val="accent3"/>
      <a:schemeClr val="accent4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>
      <a:schemeClr val="accent3"/>
      <a:schemeClr val="accent4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>
      <a:schemeClr val="accent3"/>
      <a:schemeClr val="accent4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2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>
      <a:schemeClr val="accent3"/>
      <a:schemeClr val="accent4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>
      <a:schemeClr val="accent3"/>
      <a:schemeClr val="accent4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>
      <a:schemeClr val="accent3"/>
      <a:schemeClr val="accent4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>
      <a:schemeClr val="accent3"/>
      <a:schemeClr val="accent4"/>
    </dgm:linClrLst>
    <dgm:effectClrLst/>
    <dgm:txLinClrLst/>
    <dgm:txFillClrLst meth="repeat">
      <a:schemeClr val="dk1"/>
    </dgm:txFillClrLst>
    <dgm:txEffectClrLst/>
  </dgm:styleLbl>
  <dgm:styleLbl name="fgAccFollowNode1">
    <dgm:fillClrLst>
      <a:schemeClr val="accent3">
        <a:tint val="40000"/>
        <a:alpha val="90000"/>
      </a:schemeClr>
      <a:schemeClr val="accent4">
        <a:tint val="40000"/>
        <a:alpha val="90000"/>
      </a:schemeClr>
    </dgm:fillClrLst>
    <dgm:linClrLst>
      <a:schemeClr val="accent3">
        <a:tint val="40000"/>
        <a:alpha val="90000"/>
      </a:schemeClr>
      <a:schemeClr val="accent4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>
      <a:schemeClr val="accent3">
        <a:tint val="40000"/>
        <a:alpha val="90000"/>
      </a:schemeClr>
      <a:schemeClr val="accent4">
        <a:tint val="40000"/>
        <a:alpha val="90000"/>
      </a:schemeClr>
    </dgm:fillClrLst>
    <dgm:linClrLst>
      <a:schemeClr val="accent3">
        <a:tint val="40000"/>
        <a:alpha val="90000"/>
      </a:schemeClr>
      <a:schemeClr val="accent4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>
      <a:schemeClr val="accent3">
        <a:tint val="40000"/>
        <a:alpha val="90000"/>
      </a:schemeClr>
      <a:schemeClr val="accent4">
        <a:tint val="40000"/>
        <a:alpha val="90000"/>
      </a:schemeClr>
    </dgm:fillClrLst>
    <dgm:linClrLst>
      <a:schemeClr val="accent3">
        <a:tint val="40000"/>
        <a:alpha val="90000"/>
      </a:schemeClr>
      <a:schemeClr val="accent4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>
      <a:schemeClr val="accent2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>
      <a:schemeClr val="accent4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>
      <a:schemeClr val="accent5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>
      <a:schemeClr val="accent6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3">
        <a:tint val="40000"/>
      </a:schemeClr>
    </dgm:fillClrLst>
    <dgm:linClrLst meth="repeat">
      <a:schemeClr val="dk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3">
        <a:shade val="90000"/>
      </a:schemeClr>
    </dgm:fillClrLst>
    <dgm:linClrLst meth="repeat">
      <a:schemeClr val="dk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2">
        <a:tint val="50000"/>
        <a:alpha val="40000"/>
      </a:schemeClr>
    </dgm:fillClrLst>
    <dgm:linClrLst meth="repeat">
      <a:schemeClr val="accent3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3">
        <a:tint val="4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5.xml><?xml version="1.0" encoding="utf-8"?>
<dgm:colorsDef xmlns:dgm="http://schemas.openxmlformats.org/drawingml/2006/diagram" xmlns:a="http://schemas.openxmlformats.org/drawingml/2006/main" uniqueId="urn:microsoft.com/office/officeart/2005/8/colors/colorful3">
  <dgm:title val=""/>
  <dgm:desc val=""/>
  <dgm:catLst>
    <dgm:cat type="colorful" pri="10300"/>
  </dgm:catLst>
  <dgm:styleLbl name="node0">
    <dgm:fillClrLst meth="repeat">
      <a:schemeClr val="accent2"/>
    </dgm:fillClrLst>
    <dgm:linClrLst meth="repeat">
      <a:schemeClr val="lt1"/>
    </dgm:linClrLst>
    <dgm:effectClrLst/>
    <dgm:txLinClrLst/>
    <dgm:txFillClrLst/>
    <dgm:txEffectClrLst/>
  </dgm:styleLbl>
  <dgm:styleLbl name="node1">
    <dgm:fillClrLst>
      <a:schemeClr val="accent3"/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>
      <a:schemeClr val="accent3"/>
      <a:schemeClr val="accent4"/>
    </dgm:fillClrLst>
    <dgm:linClrLst>
      <a:schemeClr val="accent3"/>
      <a:schemeClr val="accent4"/>
    </dgm:linClrLst>
    <dgm:effectClrLst/>
    <dgm:txLinClrLst/>
    <dgm:txFillClrLst/>
    <dgm:txEffectClrLst/>
  </dgm:styleLbl>
  <dgm:styleLbl name="lnNode1">
    <dgm:fillClrLst>
      <a:schemeClr val="accent3"/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>
      <a:schemeClr val="accent3">
        <a:alpha val="50000"/>
      </a:schemeClr>
      <a:schemeClr val="accent4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node3">
    <dgm:fillClrLst>
      <a:schemeClr val="accent5"/>
    </dgm:fillClrLst>
    <dgm:linClrLst meth="repeat">
      <a:schemeClr val="lt1"/>
    </dgm:linClrLst>
    <dgm:effectClrLst/>
    <dgm:txLinClrLst/>
    <dgm:txFillClrLst/>
    <dgm:txEffectClrLst/>
  </dgm:styleLbl>
  <dgm:styleLbl name="node4">
    <dgm:fillClrLst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>
      <a:schemeClr val="accent3">
        <a:tint val="50000"/>
      </a:schemeClr>
      <a:schemeClr val="accent4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>
      <a:schemeClr val="accent3">
        <a:tint val="50000"/>
      </a:schemeClr>
      <a:schemeClr val="accent4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>
      <a:schemeClr val="accent3">
        <a:tint val="50000"/>
      </a:schemeClr>
      <a:schemeClr val="accent4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>
      <a:schemeClr val="accent3"/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fgSibTrans2D1">
    <dgm:fillClrLst>
      <a:schemeClr val="accent3"/>
      <a:schemeClr val="accent4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SibTrans2D1">
    <dgm:fillClrLst>
      <a:schemeClr val="accent3"/>
      <a:schemeClr val="accent4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1D1">
    <dgm:fillClrLst/>
    <dgm:linClrLst>
      <a:schemeClr val="accent3"/>
      <a:schemeClr val="accent4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3"/>
    </dgm:fillClrLst>
    <dgm:linClrLst meth="repeat">
      <a:schemeClr val="accent3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3"/>
    </dgm:fillClrLst>
    <dgm:linClrLst meth="repeat">
      <a:schemeClr val="lt1">
        <a:shade val="80000"/>
      </a:schemeClr>
    </dgm:linClrLst>
    <dgm:effectClrLst/>
    <dgm:txLinClrLst/>
    <dgm:txFillClrLst/>
    <dgm:txEffectClrLst/>
  </dgm:styleLbl>
  <dgm:styleLbl name="asst1">
    <dgm:fillClrLst meth="repeat">
      <a:schemeClr val="accent4"/>
    </dgm:fillClrLst>
    <dgm:linClrLst meth="repeat">
      <a:schemeClr val="lt1">
        <a:shade val="80000"/>
      </a:schemeClr>
    </dgm:linClrLst>
    <dgm:effectClrLst/>
    <dgm:txLinClrLst/>
    <dgm:txFillClrLst/>
    <dgm:txEffectClrLst/>
  </dgm:styleLbl>
  <dgm:styleLbl name="asst2">
    <dgm:fillClrLst>
      <a:schemeClr val="accent5"/>
    </dgm:fillClrLst>
    <dgm:linClrLst meth="repeat">
      <a:schemeClr val="lt1"/>
    </dgm:linClrLst>
    <dgm:effectClrLst/>
    <dgm:txLinClrLst/>
    <dgm:txFillClrLst/>
    <dgm:txEffectClrLst/>
  </dgm:styleLbl>
  <dgm:styleLbl name="asst3">
    <dgm:fillClrLst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asst4">
    <dgm:fillClrLst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2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parChTrans2D3">
    <dgm:fillClrLst meth="repeat"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parChTrans2D4">
    <dgm:fillClrLst meth="repeat">
      <a:schemeClr val="accent5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3"/>
    </dgm:fillClrLst>
    <dgm:linClrLst meth="repeat">
      <a:schemeClr val="accent3"/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2">
        <a:tint val="90000"/>
      </a:schemeClr>
    </dgm:fillClrLst>
    <dgm:linClrLst meth="repeat">
      <a:schemeClr val="accent4"/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2">
        <a:tint val="70000"/>
      </a:schemeClr>
    </dgm:fillClrLst>
    <dgm:linClrLst meth="repeat">
      <a:schemeClr val="accent5"/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6">
        <a:tint val="50000"/>
      </a:schemeClr>
    </dgm:fillClrLst>
    <dgm:linClrLst meth="repeat">
      <a:schemeClr val="accent6"/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>
      <a:schemeClr val="accent3"/>
      <a:schemeClr val="accent4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>
      <a:schemeClr val="accent3"/>
      <a:schemeClr val="accent4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>
      <a:schemeClr val="accent3"/>
      <a:schemeClr val="accent4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2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>
      <a:schemeClr val="accent3"/>
      <a:schemeClr val="accent4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>
      <a:schemeClr val="accent3"/>
      <a:schemeClr val="accent4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>
      <a:schemeClr val="accent3"/>
      <a:schemeClr val="accent4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>
      <a:schemeClr val="accent3"/>
      <a:schemeClr val="accent4"/>
    </dgm:linClrLst>
    <dgm:effectClrLst/>
    <dgm:txLinClrLst/>
    <dgm:txFillClrLst meth="repeat">
      <a:schemeClr val="dk1"/>
    </dgm:txFillClrLst>
    <dgm:txEffectClrLst/>
  </dgm:styleLbl>
  <dgm:styleLbl name="fgAccFollowNode1">
    <dgm:fillClrLst>
      <a:schemeClr val="accent3">
        <a:tint val="40000"/>
        <a:alpha val="90000"/>
      </a:schemeClr>
      <a:schemeClr val="accent4">
        <a:tint val="40000"/>
        <a:alpha val="90000"/>
      </a:schemeClr>
    </dgm:fillClrLst>
    <dgm:linClrLst>
      <a:schemeClr val="accent3">
        <a:tint val="40000"/>
        <a:alpha val="90000"/>
      </a:schemeClr>
      <a:schemeClr val="accent4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>
      <a:schemeClr val="accent3">
        <a:tint val="40000"/>
        <a:alpha val="90000"/>
      </a:schemeClr>
      <a:schemeClr val="accent4">
        <a:tint val="40000"/>
        <a:alpha val="90000"/>
      </a:schemeClr>
    </dgm:fillClrLst>
    <dgm:linClrLst>
      <a:schemeClr val="accent3">
        <a:tint val="40000"/>
        <a:alpha val="90000"/>
      </a:schemeClr>
      <a:schemeClr val="accent4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>
      <a:schemeClr val="accent3">
        <a:tint val="40000"/>
        <a:alpha val="90000"/>
      </a:schemeClr>
      <a:schemeClr val="accent4">
        <a:tint val="40000"/>
        <a:alpha val="90000"/>
      </a:schemeClr>
    </dgm:fillClrLst>
    <dgm:linClrLst>
      <a:schemeClr val="accent3">
        <a:tint val="40000"/>
        <a:alpha val="90000"/>
      </a:schemeClr>
      <a:schemeClr val="accent4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>
      <a:schemeClr val="accent2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>
      <a:schemeClr val="accent4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>
      <a:schemeClr val="accent5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>
      <a:schemeClr val="accent6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3">
        <a:tint val="40000"/>
      </a:schemeClr>
    </dgm:fillClrLst>
    <dgm:linClrLst meth="repeat">
      <a:schemeClr val="dk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3">
        <a:shade val="90000"/>
      </a:schemeClr>
    </dgm:fillClrLst>
    <dgm:linClrLst meth="repeat">
      <a:schemeClr val="dk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2">
        <a:tint val="50000"/>
        <a:alpha val="40000"/>
      </a:schemeClr>
    </dgm:fillClrLst>
    <dgm:linClrLst meth="repeat">
      <a:schemeClr val="accent3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3">
        <a:tint val="4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6.xml><?xml version="1.0" encoding="utf-8"?>
<dgm:colorsDef xmlns:dgm="http://schemas.openxmlformats.org/drawingml/2006/diagram" xmlns:a="http://schemas.openxmlformats.org/drawingml/2006/main" uniqueId="urn:microsoft.com/office/officeart/2005/8/colors/colorful3">
  <dgm:title val=""/>
  <dgm:desc val=""/>
  <dgm:catLst>
    <dgm:cat type="colorful" pri="10300"/>
  </dgm:catLst>
  <dgm:styleLbl name="node0">
    <dgm:fillClrLst meth="repeat">
      <a:schemeClr val="accent2"/>
    </dgm:fillClrLst>
    <dgm:linClrLst meth="repeat">
      <a:schemeClr val="lt1"/>
    </dgm:linClrLst>
    <dgm:effectClrLst/>
    <dgm:txLinClrLst/>
    <dgm:txFillClrLst/>
    <dgm:txEffectClrLst/>
  </dgm:styleLbl>
  <dgm:styleLbl name="node1">
    <dgm:fillClrLst>
      <a:schemeClr val="accent3"/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>
      <a:schemeClr val="accent3"/>
      <a:schemeClr val="accent4"/>
    </dgm:fillClrLst>
    <dgm:linClrLst>
      <a:schemeClr val="accent3"/>
      <a:schemeClr val="accent4"/>
    </dgm:linClrLst>
    <dgm:effectClrLst/>
    <dgm:txLinClrLst/>
    <dgm:txFillClrLst/>
    <dgm:txEffectClrLst/>
  </dgm:styleLbl>
  <dgm:styleLbl name="lnNode1">
    <dgm:fillClrLst>
      <a:schemeClr val="accent3"/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>
      <a:schemeClr val="accent3">
        <a:alpha val="50000"/>
      </a:schemeClr>
      <a:schemeClr val="accent4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node3">
    <dgm:fillClrLst>
      <a:schemeClr val="accent5"/>
    </dgm:fillClrLst>
    <dgm:linClrLst meth="repeat">
      <a:schemeClr val="lt1"/>
    </dgm:linClrLst>
    <dgm:effectClrLst/>
    <dgm:txLinClrLst/>
    <dgm:txFillClrLst/>
    <dgm:txEffectClrLst/>
  </dgm:styleLbl>
  <dgm:styleLbl name="node4">
    <dgm:fillClrLst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>
      <a:schemeClr val="accent3">
        <a:tint val="50000"/>
      </a:schemeClr>
      <a:schemeClr val="accent4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>
      <a:schemeClr val="accent3">
        <a:tint val="50000"/>
      </a:schemeClr>
      <a:schemeClr val="accent4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>
      <a:schemeClr val="accent3">
        <a:tint val="50000"/>
      </a:schemeClr>
      <a:schemeClr val="accent4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>
      <a:schemeClr val="accent3"/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fgSibTrans2D1">
    <dgm:fillClrLst>
      <a:schemeClr val="accent3"/>
      <a:schemeClr val="accent4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SibTrans2D1">
    <dgm:fillClrLst>
      <a:schemeClr val="accent3"/>
      <a:schemeClr val="accent4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1D1">
    <dgm:fillClrLst/>
    <dgm:linClrLst>
      <a:schemeClr val="accent3"/>
      <a:schemeClr val="accent4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3"/>
    </dgm:fillClrLst>
    <dgm:linClrLst meth="repeat">
      <a:schemeClr val="accent3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3"/>
    </dgm:fillClrLst>
    <dgm:linClrLst meth="repeat">
      <a:schemeClr val="lt1">
        <a:shade val="80000"/>
      </a:schemeClr>
    </dgm:linClrLst>
    <dgm:effectClrLst/>
    <dgm:txLinClrLst/>
    <dgm:txFillClrLst/>
    <dgm:txEffectClrLst/>
  </dgm:styleLbl>
  <dgm:styleLbl name="asst1">
    <dgm:fillClrLst meth="repeat">
      <a:schemeClr val="accent4"/>
    </dgm:fillClrLst>
    <dgm:linClrLst meth="repeat">
      <a:schemeClr val="lt1">
        <a:shade val="80000"/>
      </a:schemeClr>
    </dgm:linClrLst>
    <dgm:effectClrLst/>
    <dgm:txLinClrLst/>
    <dgm:txFillClrLst/>
    <dgm:txEffectClrLst/>
  </dgm:styleLbl>
  <dgm:styleLbl name="asst2">
    <dgm:fillClrLst>
      <a:schemeClr val="accent5"/>
    </dgm:fillClrLst>
    <dgm:linClrLst meth="repeat">
      <a:schemeClr val="lt1"/>
    </dgm:linClrLst>
    <dgm:effectClrLst/>
    <dgm:txLinClrLst/>
    <dgm:txFillClrLst/>
    <dgm:txEffectClrLst/>
  </dgm:styleLbl>
  <dgm:styleLbl name="asst3">
    <dgm:fillClrLst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asst4">
    <dgm:fillClrLst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2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parChTrans2D3">
    <dgm:fillClrLst meth="repeat"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parChTrans2D4">
    <dgm:fillClrLst meth="repeat">
      <a:schemeClr val="accent5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3"/>
    </dgm:fillClrLst>
    <dgm:linClrLst meth="repeat">
      <a:schemeClr val="accent3"/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2">
        <a:tint val="90000"/>
      </a:schemeClr>
    </dgm:fillClrLst>
    <dgm:linClrLst meth="repeat">
      <a:schemeClr val="accent4"/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2">
        <a:tint val="70000"/>
      </a:schemeClr>
    </dgm:fillClrLst>
    <dgm:linClrLst meth="repeat">
      <a:schemeClr val="accent5"/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6">
        <a:tint val="50000"/>
      </a:schemeClr>
    </dgm:fillClrLst>
    <dgm:linClrLst meth="repeat">
      <a:schemeClr val="accent6"/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>
      <a:schemeClr val="accent3"/>
      <a:schemeClr val="accent4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>
      <a:schemeClr val="accent3"/>
      <a:schemeClr val="accent4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>
      <a:schemeClr val="accent3"/>
      <a:schemeClr val="accent4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2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>
      <a:schemeClr val="accent3"/>
      <a:schemeClr val="accent4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>
      <a:schemeClr val="accent3"/>
      <a:schemeClr val="accent4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>
      <a:schemeClr val="accent3"/>
      <a:schemeClr val="accent4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>
      <a:schemeClr val="accent3"/>
      <a:schemeClr val="accent4"/>
    </dgm:linClrLst>
    <dgm:effectClrLst/>
    <dgm:txLinClrLst/>
    <dgm:txFillClrLst meth="repeat">
      <a:schemeClr val="dk1"/>
    </dgm:txFillClrLst>
    <dgm:txEffectClrLst/>
  </dgm:styleLbl>
  <dgm:styleLbl name="fgAccFollowNode1">
    <dgm:fillClrLst>
      <a:schemeClr val="accent3">
        <a:tint val="40000"/>
        <a:alpha val="90000"/>
      </a:schemeClr>
      <a:schemeClr val="accent4">
        <a:tint val="40000"/>
        <a:alpha val="90000"/>
      </a:schemeClr>
    </dgm:fillClrLst>
    <dgm:linClrLst>
      <a:schemeClr val="accent3">
        <a:tint val="40000"/>
        <a:alpha val="90000"/>
      </a:schemeClr>
      <a:schemeClr val="accent4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>
      <a:schemeClr val="accent3">
        <a:tint val="40000"/>
        <a:alpha val="90000"/>
      </a:schemeClr>
      <a:schemeClr val="accent4">
        <a:tint val="40000"/>
        <a:alpha val="90000"/>
      </a:schemeClr>
    </dgm:fillClrLst>
    <dgm:linClrLst>
      <a:schemeClr val="accent3">
        <a:tint val="40000"/>
        <a:alpha val="90000"/>
      </a:schemeClr>
      <a:schemeClr val="accent4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>
      <a:schemeClr val="accent3">
        <a:tint val="40000"/>
        <a:alpha val="90000"/>
      </a:schemeClr>
      <a:schemeClr val="accent4">
        <a:tint val="40000"/>
        <a:alpha val="90000"/>
      </a:schemeClr>
    </dgm:fillClrLst>
    <dgm:linClrLst>
      <a:schemeClr val="accent3">
        <a:tint val="40000"/>
        <a:alpha val="90000"/>
      </a:schemeClr>
      <a:schemeClr val="accent4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>
      <a:schemeClr val="accent2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>
      <a:schemeClr val="accent4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>
      <a:schemeClr val="accent5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>
      <a:schemeClr val="accent6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3">
        <a:tint val="40000"/>
      </a:schemeClr>
    </dgm:fillClrLst>
    <dgm:linClrLst meth="repeat">
      <a:schemeClr val="dk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3">
        <a:shade val="90000"/>
      </a:schemeClr>
    </dgm:fillClrLst>
    <dgm:linClrLst meth="repeat">
      <a:schemeClr val="dk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2">
        <a:tint val="50000"/>
        <a:alpha val="40000"/>
      </a:schemeClr>
    </dgm:fillClrLst>
    <dgm:linClrLst meth="repeat">
      <a:schemeClr val="accent3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3">
        <a:tint val="4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5030EEED-48F0-42C8-93B5-79C1218758D4}" type="doc">
      <dgm:prSet loTypeId="urn:microsoft.com/office/officeart/2005/8/layout/lProcess2" loCatId="list" qsTypeId="urn:microsoft.com/office/officeart/2005/8/quickstyle/3d1" qsCatId="3D" csTypeId="urn:microsoft.com/office/officeart/2005/8/colors/colorful1" csCatId="colorful" phldr="1"/>
      <dgm:spPr/>
      <dgm:t>
        <a:bodyPr/>
        <a:lstStyle/>
        <a:p>
          <a:endParaRPr lang="es-CO"/>
        </a:p>
      </dgm:t>
    </dgm:pt>
    <dgm:pt modelId="{593C97C9-E19E-4922-90D8-44AE9DD93CC5}">
      <dgm:prSet phldrT="[Texto]"/>
      <dgm:spPr>
        <a:effectLst>
          <a:outerShdw blurRad="50800" dist="38100" dir="2700000" algn="tl" rotWithShape="0">
            <a:prstClr val="black">
              <a:alpha val="40000"/>
            </a:prstClr>
          </a:outerShdw>
        </a:effectLst>
      </dgm:spPr>
      <dgm:t>
        <a:bodyPr/>
        <a:lstStyle/>
        <a:p>
          <a:r>
            <a:rPr lang="es-CO" b="1" i="1"/>
            <a:t>Fase 1 - Semillero</a:t>
          </a:r>
        </a:p>
      </dgm:t>
    </dgm:pt>
    <dgm:pt modelId="{52197454-DDA7-4AD3-87C4-D5390AFD201D}" type="parTrans" cxnId="{7EA97C80-F210-4034-9850-CD3FAB2CA4C4}">
      <dgm:prSet/>
      <dgm:spPr/>
      <dgm:t>
        <a:bodyPr/>
        <a:lstStyle/>
        <a:p>
          <a:endParaRPr lang="es-CO" b="1" i="1"/>
        </a:p>
      </dgm:t>
    </dgm:pt>
    <dgm:pt modelId="{13CE90B4-7213-4147-8F44-62946456955B}" type="sibTrans" cxnId="{7EA97C80-F210-4034-9850-CD3FAB2CA4C4}">
      <dgm:prSet/>
      <dgm:spPr/>
      <dgm:t>
        <a:bodyPr/>
        <a:lstStyle/>
        <a:p>
          <a:endParaRPr lang="es-CO" b="1" i="1"/>
        </a:p>
      </dgm:t>
    </dgm:pt>
    <dgm:pt modelId="{D4A242C0-0F06-4E50-A10B-B5CEDCDF9FDE}">
      <dgm:prSet phldrT="[Texto]"/>
      <dgm:spPr/>
      <dgm:t>
        <a:bodyPr/>
        <a:lstStyle/>
        <a:p>
          <a:r>
            <a:rPr lang="es-CO" b="1" i="1"/>
            <a:t>Almacigo</a:t>
          </a:r>
        </a:p>
      </dgm:t>
      <dgm:extLst>
        <a:ext uri="{E40237B7-FDA0-4F09-8148-C483321AD2D9}">
          <dgm14:cNvPr xmlns:dgm14="http://schemas.microsoft.com/office/drawing/2010/diagram" id="0" name="">
            <a:hlinkClick xmlns:r="http://schemas.openxmlformats.org/officeDocument/2006/relationships" r:id="rId1"/>
          </dgm14:cNvPr>
        </a:ext>
      </dgm:extLst>
    </dgm:pt>
    <dgm:pt modelId="{0B1FEB96-5536-4476-9234-EB60791295AE}" type="parTrans" cxnId="{E41E9501-7087-43EA-BA26-5573638A4D47}">
      <dgm:prSet/>
      <dgm:spPr/>
      <dgm:t>
        <a:bodyPr/>
        <a:lstStyle/>
        <a:p>
          <a:endParaRPr lang="es-CO" b="1" i="1"/>
        </a:p>
      </dgm:t>
    </dgm:pt>
    <dgm:pt modelId="{981061D7-83D7-4FD7-89C2-F771F004E1C2}" type="sibTrans" cxnId="{E41E9501-7087-43EA-BA26-5573638A4D47}">
      <dgm:prSet/>
      <dgm:spPr/>
      <dgm:t>
        <a:bodyPr/>
        <a:lstStyle/>
        <a:p>
          <a:endParaRPr lang="es-CO" b="1" i="1"/>
        </a:p>
      </dgm:t>
    </dgm:pt>
    <dgm:pt modelId="{DA644F70-2B88-4A9F-A5C4-AA5D24070197}">
      <dgm:prSet phldrT="[Texto]"/>
      <dgm:spPr>
        <a:effectLst>
          <a:outerShdw blurRad="50800" dist="38100" dir="2700000" algn="tl" rotWithShape="0">
            <a:prstClr val="black">
              <a:alpha val="40000"/>
            </a:prstClr>
          </a:outerShdw>
        </a:effectLst>
      </dgm:spPr>
      <dgm:t>
        <a:bodyPr/>
        <a:lstStyle/>
        <a:p>
          <a:r>
            <a:rPr lang="es-CO" b="1" i="1"/>
            <a:t>Fase 2 - Productiva</a:t>
          </a:r>
        </a:p>
      </dgm:t>
    </dgm:pt>
    <dgm:pt modelId="{AA66B2D0-A447-46BC-96FC-266106D3F835}" type="parTrans" cxnId="{909D593F-66A4-43F4-B2E1-587D52547263}">
      <dgm:prSet/>
      <dgm:spPr/>
      <dgm:t>
        <a:bodyPr/>
        <a:lstStyle/>
        <a:p>
          <a:endParaRPr lang="es-CO" b="1" i="1"/>
        </a:p>
      </dgm:t>
    </dgm:pt>
    <dgm:pt modelId="{B85614BD-6B7C-43E9-8631-9707EDFCAD43}" type="sibTrans" cxnId="{909D593F-66A4-43F4-B2E1-587D52547263}">
      <dgm:prSet/>
      <dgm:spPr/>
      <dgm:t>
        <a:bodyPr/>
        <a:lstStyle/>
        <a:p>
          <a:endParaRPr lang="es-CO" b="1" i="1"/>
        </a:p>
      </dgm:t>
    </dgm:pt>
    <dgm:pt modelId="{ACC95566-B55D-477B-B8B2-15D475D4525E}">
      <dgm:prSet phldrT="[Texto]"/>
      <dgm:spPr/>
      <dgm:t>
        <a:bodyPr/>
        <a:lstStyle/>
        <a:p>
          <a:r>
            <a:rPr lang="es-CO" b="1" i="1"/>
            <a:t>Producción</a:t>
          </a:r>
        </a:p>
      </dgm:t>
      <dgm:extLst>
        <a:ext uri="{E40237B7-FDA0-4F09-8148-C483321AD2D9}">
          <dgm14:cNvPr xmlns:dgm14="http://schemas.microsoft.com/office/drawing/2010/diagram" id="0" name="">
            <a:hlinkClick xmlns:r="http://schemas.openxmlformats.org/officeDocument/2006/relationships" r:id="rId2"/>
          </dgm14:cNvPr>
        </a:ext>
      </dgm:extLst>
    </dgm:pt>
    <dgm:pt modelId="{FA8F7653-196F-4974-A29E-0503267B6D84}" type="parTrans" cxnId="{3EB19FF6-35CE-4BE2-A22B-54A7347EC7F8}">
      <dgm:prSet/>
      <dgm:spPr/>
      <dgm:t>
        <a:bodyPr/>
        <a:lstStyle/>
        <a:p>
          <a:endParaRPr lang="es-CO" b="1" i="1"/>
        </a:p>
      </dgm:t>
    </dgm:pt>
    <dgm:pt modelId="{D6818752-C5FD-457B-9640-7F2C7A275D79}" type="sibTrans" cxnId="{3EB19FF6-35CE-4BE2-A22B-54A7347EC7F8}">
      <dgm:prSet/>
      <dgm:spPr/>
      <dgm:t>
        <a:bodyPr/>
        <a:lstStyle/>
        <a:p>
          <a:endParaRPr lang="es-CO" b="1" i="1"/>
        </a:p>
      </dgm:t>
    </dgm:pt>
    <dgm:pt modelId="{91A41C32-16BB-4E6B-B265-3D1E1E1EADB4}">
      <dgm:prSet phldrT="[Texto]"/>
      <dgm:spPr>
        <a:effectLst>
          <a:outerShdw blurRad="50800" dist="38100" dir="2700000" algn="tl" rotWithShape="0">
            <a:prstClr val="black">
              <a:alpha val="40000"/>
            </a:prstClr>
          </a:outerShdw>
        </a:effectLst>
      </dgm:spPr>
      <dgm:t>
        <a:bodyPr/>
        <a:lstStyle/>
        <a:p>
          <a:r>
            <a:rPr lang="es-CO" b="1" i="1"/>
            <a:t>Fase 3 - Procesamiento</a:t>
          </a:r>
        </a:p>
      </dgm:t>
    </dgm:pt>
    <dgm:pt modelId="{1E886825-08A3-4A7D-AC8D-A46C71E617C6}" type="parTrans" cxnId="{EBD10A77-D3D0-4740-87C6-4BA7EB728242}">
      <dgm:prSet/>
      <dgm:spPr/>
      <dgm:t>
        <a:bodyPr/>
        <a:lstStyle/>
        <a:p>
          <a:endParaRPr lang="es-CO" b="1" i="1"/>
        </a:p>
      </dgm:t>
    </dgm:pt>
    <dgm:pt modelId="{473970CB-FAD6-4B84-A771-93B055A145B1}" type="sibTrans" cxnId="{EBD10A77-D3D0-4740-87C6-4BA7EB728242}">
      <dgm:prSet/>
      <dgm:spPr/>
      <dgm:t>
        <a:bodyPr/>
        <a:lstStyle/>
        <a:p>
          <a:endParaRPr lang="es-CO" b="1" i="1"/>
        </a:p>
      </dgm:t>
    </dgm:pt>
    <dgm:pt modelId="{C2B5676A-33D6-48AA-9A60-4E841CF117F8}">
      <dgm:prSet phldrT="[Texto]"/>
      <dgm:spPr/>
      <dgm:t>
        <a:bodyPr/>
        <a:lstStyle/>
        <a:p>
          <a:r>
            <a:rPr lang="es-CO" b="1" i="1"/>
            <a:t>Lavado</a:t>
          </a:r>
        </a:p>
      </dgm:t>
    </dgm:pt>
    <dgm:pt modelId="{F6EBC541-F86A-41BB-B45E-08603E781683}" type="parTrans" cxnId="{F7772231-6C52-40A5-ACCF-3D83FD5166F4}">
      <dgm:prSet/>
      <dgm:spPr/>
      <dgm:t>
        <a:bodyPr/>
        <a:lstStyle/>
        <a:p>
          <a:endParaRPr lang="es-CO" b="1" i="1"/>
        </a:p>
      </dgm:t>
    </dgm:pt>
    <dgm:pt modelId="{9F8CCD8D-E488-4381-B5E0-C9122B410FE6}" type="sibTrans" cxnId="{F7772231-6C52-40A5-ACCF-3D83FD5166F4}">
      <dgm:prSet/>
      <dgm:spPr/>
      <dgm:t>
        <a:bodyPr/>
        <a:lstStyle/>
        <a:p>
          <a:endParaRPr lang="es-CO" b="1" i="1"/>
        </a:p>
      </dgm:t>
    </dgm:pt>
    <dgm:pt modelId="{DBB0AB99-34C8-4890-A802-2BB3A185DF08}">
      <dgm:prSet/>
      <dgm:spPr/>
      <dgm:t>
        <a:bodyPr/>
        <a:lstStyle/>
        <a:p>
          <a:r>
            <a:rPr lang="es-CO" b="1" i="1"/>
            <a:t>Trasplantado</a:t>
          </a:r>
        </a:p>
      </dgm:t>
      <dgm:extLst>
        <a:ext uri="{E40237B7-FDA0-4F09-8148-C483321AD2D9}">
          <dgm14:cNvPr xmlns:dgm14="http://schemas.microsoft.com/office/drawing/2010/diagram" id="0" name="">
            <a:hlinkClick xmlns:r="http://schemas.openxmlformats.org/officeDocument/2006/relationships" r:id="rId3"/>
          </dgm14:cNvPr>
        </a:ext>
      </dgm:extLst>
    </dgm:pt>
    <dgm:pt modelId="{69753860-8B0D-4DF7-BD14-4807E228D9B0}" type="parTrans" cxnId="{FE68364D-4C87-4A4E-99C9-DA7EB83D9FC0}">
      <dgm:prSet/>
      <dgm:spPr/>
      <dgm:t>
        <a:bodyPr/>
        <a:lstStyle/>
        <a:p>
          <a:endParaRPr lang="es-CO" b="1" i="1"/>
        </a:p>
      </dgm:t>
    </dgm:pt>
    <dgm:pt modelId="{8F0ED6A7-C8DA-48F9-87EB-222A4A088D0E}" type="sibTrans" cxnId="{FE68364D-4C87-4A4E-99C9-DA7EB83D9FC0}">
      <dgm:prSet/>
      <dgm:spPr/>
      <dgm:t>
        <a:bodyPr/>
        <a:lstStyle/>
        <a:p>
          <a:endParaRPr lang="es-CO" b="1" i="1"/>
        </a:p>
      </dgm:t>
    </dgm:pt>
    <dgm:pt modelId="{20445745-42F1-4BB1-A23A-3DE0E6E2BB78}">
      <dgm:prSet/>
      <dgm:spPr/>
      <dgm:t>
        <a:bodyPr/>
        <a:lstStyle/>
        <a:p>
          <a:r>
            <a:rPr lang="es-CO" b="1" i="1"/>
            <a:t>Recolección</a:t>
          </a:r>
        </a:p>
      </dgm:t>
      <dgm:extLst>
        <a:ext uri="{E40237B7-FDA0-4F09-8148-C483321AD2D9}">
          <dgm14:cNvPr xmlns:dgm14="http://schemas.microsoft.com/office/drawing/2010/diagram" id="0" name="">
            <a:hlinkClick xmlns:r="http://schemas.openxmlformats.org/officeDocument/2006/relationships" r:id="rId4"/>
          </dgm14:cNvPr>
        </a:ext>
      </dgm:extLst>
    </dgm:pt>
    <dgm:pt modelId="{59BA529C-7CD8-4586-9D33-045BF61802A8}" type="parTrans" cxnId="{A0BF4BFA-1089-4875-B847-0A2BEA03B3B0}">
      <dgm:prSet/>
      <dgm:spPr/>
      <dgm:t>
        <a:bodyPr/>
        <a:lstStyle/>
        <a:p>
          <a:endParaRPr lang="es-CO" b="1" i="1"/>
        </a:p>
      </dgm:t>
    </dgm:pt>
    <dgm:pt modelId="{A5860779-676D-4743-A750-C0DCFD4DBC79}" type="sibTrans" cxnId="{A0BF4BFA-1089-4875-B847-0A2BEA03B3B0}">
      <dgm:prSet/>
      <dgm:spPr/>
      <dgm:t>
        <a:bodyPr/>
        <a:lstStyle/>
        <a:p>
          <a:endParaRPr lang="es-CO" b="1" i="1"/>
        </a:p>
      </dgm:t>
    </dgm:pt>
    <dgm:pt modelId="{98F056AD-93B4-4391-8781-33F74F4EDE93}">
      <dgm:prSet/>
      <dgm:spPr/>
      <dgm:t>
        <a:bodyPr/>
        <a:lstStyle/>
        <a:p>
          <a:r>
            <a:rPr lang="es-CO" b="1" i="1"/>
            <a:t>Secado</a:t>
          </a:r>
        </a:p>
      </dgm:t>
    </dgm:pt>
    <dgm:pt modelId="{FB1CACA4-6849-4BC0-BF71-EC54B1601AFC}" type="parTrans" cxnId="{8EF397F9-BE58-486A-82EB-403CADE64268}">
      <dgm:prSet/>
      <dgm:spPr/>
      <dgm:t>
        <a:bodyPr/>
        <a:lstStyle/>
        <a:p>
          <a:endParaRPr lang="es-CO" b="1" i="1"/>
        </a:p>
      </dgm:t>
    </dgm:pt>
    <dgm:pt modelId="{285BF04E-590A-44A5-A6C8-3014A12F8FF6}" type="sibTrans" cxnId="{8EF397F9-BE58-486A-82EB-403CADE64268}">
      <dgm:prSet/>
      <dgm:spPr/>
      <dgm:t>
        <a:bodyPr/>
        <a:lstStyle/>
        <a:p>
          <a:endParaRPr lang="es-CO" b="1" i="1"/>
        </a:p>
      </dgm:t>
    </dgm:pt>
    <dgm:pt modelId="{E0ED1A8C-8178-49AB-AE00-09C4AF4AE133}">
      <dgm:prSet/>
      <dgm:spPr>
        <a:effectLst>
          <a:outerShdw blurRad="50800" dist="38100" dir="2700000" algn="tl" rotWithShape="0">
            <a:prstClr val="black">
              <a:alpha val="40000"/>
            </a:prstClr>
          </a:outerShdw>
        </a:effectLst>
      </dgm:spPr>
      <dgm:t>
        <a:bodyPr/>
        <a:lstStyle/>
        <a:p>
          <a:r>
            <a:rPr lang="es-CO" b="1" i="1"/>
            <a:t>Fase 4 - Curado</a:t>
          </a:r>
        </a:p>
      </dgm:t>
    </dgm:pt>
    <dgm:pt modelId="{6CE3F9BF-307C-4E6A-AFE4-EAF6BAD6B608}" type="parTrans" cxnId="{2D677E74-21D1-4F0B-BFF5-C0205FC37852}">
      <dgm:prSet/>
      <dgm:spPr/>
      <dgm:t>
        <a:bodyPr/>
        <a:lstStyle/>
        <a:p>
          <a:endParaRPr lang="es-CO" b="1" i="1"/>
        </a:p>
      </dgm:t>
    </dgm:pt>
    <dgm:pt modelId="{AF4D5995-39C4-4D79-B94D-710D9D5D0F8A}" type="sibTrans" cxnId="{2D677E74-21D1-4F0B-BFF5-C0205FC37852}">
      <dgm:prSet/>
      <dgm:spPr/>
      <dgm:t>
        <a:bodyPr/>
        <a:lstStyle/>
        <a:p>
          <a:endParaRPr lang="es-CO" b="1" i="1"/>
        </a:p>
      </dgm:t>
    </dgm:pt>
    <dgm:pt modelId="{A7AA2D09-110F-41B9-A34F-566CB4E7A6B6}">
      <dgm:prSet/>
      <dgm:spPr/>
      <dgm:t>
        <a:bodyPr/>
        <a:lstStyle/>
        <a:p>
          <a:r>
            <a:rPr lang="es-CO" b="1" i="1"/>
            <a:t>Descascarado</a:t>
          </a:r>
        </a:p>
      </dgm:t>
    </dgm:pt>
    <dgm:pt modelId="{ECBAE4DD-7352-4B3F-BC51-A905DEE63677}" type="parTrans" cxnId="{33BD66CF-AC93-4722-A7D6-A0958858DF76}">
      <dgm:prSet/>
      <dgm:spPr/>
      <dgm:t>
        <a:bodyPr/>
        <a:lstStyle/>
        <a:p>
          <a:endParaRPr lang="es-CO" b="1" i="1"/>
        </a:p>
      </dgm:t>
    </dgm:pt>
    <dgm:pt modelId="{80CB5AF7-809A-429D-8F43-8EE979D88C04}" type="sibTrans" cxnId="{33BD66CF-AC93-4722-A7D6-A0958858DF76}">
      <dgm:prSet/>
      <dgm:spPr/>
      <dgm:t>
        <a:bodyPr/>
        <a:lstStyle/>
        <a:p>
          <a:endParaRPr lang="es-CO" b="1" i="1"/>
        </a:p>
      </dgm:t>
    </dgm:pt>
    <dgm:pt modelId="{CD1E5A11-AC6C-4A7C-A12C-1185B1272A07}">
      <dgm:prSet/>
      <dgm:spPr/>
      <dgm:t>
        <a:bodyPr/>
        <a:lstStyle/>
        <a:p>
          <a:r>
            <a:rPr lang="es-CO" b="1" i="1"/>
            <a:t>Clasificación</a:t>
          </a:r>
        </a:p>
      </dgm:t>
    </dgm:pt>
    <dgm:pt modelId="{079F2BDF-5AB8-4873-9C5D-183253122C4F}" type="parTrans" cxnId="{8ADAAE9D-2E7F-4C04-A616-1ACC4DD7705E}">
      <dgm:prSet/>
      <dgm:spPr/>
      <dgm:t>
        <a:bodyPr/>
        <a:lstStyle/>
        <a:p>
          <a:endParaRPr lang="es-CO" b="1" i="1"/>
        </a:p>
      </dgm:t>
    </dgm:pt>
    <dgm:pt modelId="{C9453472-A746-47AA-A62E-8DF560A1113D}" type="sibTrans" cxnId="{8ADAAE9D-2E7F-4C04-A616-1ACC4DD7705E}">
      <dgm:prSet/>
      <dgm:spPr/>
      <dgm:t>
        <a:bodyPr/>
        <a:lstStyle/>
        <a:p>
          <a:endParaRPr lang="es-CO" b="1" i="1"/>
        </a:p>
      </dgm:t>
    </dgm:pt>
    <dgm:pt modelId="{A5FB0338-34B9-428C-A9A1-2306A0E7AC57}" type="pres">
      <dgm:prSet presAssocID="{5030EEED-48F0-42C8-93B5-79C1218758D4}" presName="theList" presStyleCnt="0">
        <dgm:presLayoutVars>
          <dgm:dir/>
          <dgm:animLvl val="lvl"/>
          <dgm:resizeHandles val="exact"/>
        </dgm:presLayoutVars>
      </dgm:prSet>
      <dgm:spPr/>
      <dgm:t>
        <a:bodyPr/>
        <a:lstStyle/>
        <a:p>
          <a:endParaRPr lang="es-ES"/>
        </a:p>
      </dgm:t>
    </dgm:pt>
    <dgm:pt modelId="{A049DCEF-8503-43C0-BDEB-BB610C80279B}" type="pres">
      <dgm:prSet presAssocID="{593C97C9-E19E-4922-90D8-44AE9DD93CC5}" presName="compNode" presStyleCnt="0"/>
      <dgm:spPr/>
    </dgm:pt>
    <dgm:pt modelId="{8291922B-2C20-4C7A-8716-651CBF4865AF}" type="pres">
      <dgm:prSet presAssocID="{593C97C9-E19E-4922-90D8-44AE9DD93CC5}" presName="aNode" presStyleLbl="bgShp" presStyleIdx="0" presStyleCnt="4"/>
      <dgm:spPr/>
      <dgm:t>
        <a:bodyPr/>
        <a:lstStyle/>
        <a:p>
          <a:endParaRPr lang="es-ES"/>
        </a:p>
      </dgm:t>
    </dgm:pt>
    <dgm:pt modelId="{B42AF558-9F04-4C5A-983F-915A8EDA8B8A}" type="pres">
      <dgm:prSet presAssocID="{593C97C9-E19E-4922-90D8-44AE9DD93CC5}" presName="textNode" presStyleLbl="bgShp" presStyleIdx="0" presStyleCnt="4"/>
      <dgm:spPr/>
      <dgm:t>
        <a:bodyPr/>
        <a:lstStyle/>
        <a:p>
          <a:endParaRPr lang="es-ES"/>
        </a:p>
      </dgm:t>
    </dgm:pt>
    <dgm:pt modelId="{F862ADE2-5A5F-48D4-B8E6-71E9F3CB0D53}" type="pres">
      <dgm:prSet presAssocID="{593C97C9-E19E-4922-90D8-44AE9DD93CC5}" presName="compChildNode" presStyleCnt="0"/>
      <dgm:spPr/>
    </dgm:pt>
    <dgm:pt modelId="{5C0F74A6-1FA5-4102-AA19-970C7E178396}" type="pres">
      <dgm:prSet presAssocID="{593C97C9-E19E-4922-90D8-44AE9DD93CC5}" presName="theInnerList" presStyleCnt="0"/>
      <dgm:spPr/>
    </dgm:pt>
    <dgm:pt modelId="{42769034-6BBD-4ADD-8D62-AF8FAC0EAAA3}" type="pres">
      <dgm:prSet presAssocID="{D4A242C0-0F06-4E50-A10B-B5CEDCDF9FDE}" presName="childNode" presStyleLbl="node1" presStyleIdx="0" presStyleCnt="8">
        <dgm:presLayoutVars>
          <dgm:bulletEnabled val="1"/>
        </dgm:presLayoutVars>
      </dgm:prSet>
      <dgm:spPr/>
      <dgm:t>
        <a:bodyPr/>
        <a:lstStyle/>
        <a:p>
          <a:endParaRPr lang="es-ES"/>
        </a:p>
      </dgm:t>
    </dgm:pt>
    <dgm:pt modelId="{2812F47F-14F5-4865-98E0-2AA299696331}" type="pres">
      <dgm:prSet presAssocID="{D4A242C0-0F06-4E50-A10B-B5CEDCDF9FDE}" presName="aSpace2" presStyleCnt="0"/>
      <dgm:spPr/>
    </dgm:pt>
    <dgm:pt modelId="{6C857A34-976E-46FE-A837-F22A85A61DA1}" type="pres">
      <dgm:prSet presAssocID="{DBB0AB99-34C8-4890-A802-2BB3A185DF08}" presName="childNode" presStyleLbl="node1" presStyleIdx="1" presStyleCnt="8">
        <dgm:presLayoutVars>
          <dgm:bulletEnabled val="1"/>
        </dgm:presLayoutVars>
      </dgm:prSet>
      <dgm:spPr/>
      <dgm:t>
        <a:bodyPr/>
        <a:lstStyle/>
        <a:p>
          <a:endParaRPr lang="es-ES"/>
        </a:p>
      </dgm:t>
    </dgm:pt>
    <dgm:pt modelId="{32632C1F-201C-4211-B505-2A6B50E6119F}" type="pres">
      <dgm:prSet presAssocID="{593C97C9-E19E-4922-90D8-44AE9DD93CC5}" presName="aSpace" presStyleCnt="0"/>
      <dgm:spPr/>
    </dgm:pt>
    <dgm:pt modelId="{780370B3-3BB8-4065-9943-FF1F096F8FAC}" type="pres">
      <dgm:prSet presAssocID="{DA644F70-2B88-4A9F-A5C4-AA5D24070197}" presName="compNode" presStyleCnt="0"/>
      <dgm:spPr/>
    </dgm:pt>
    <dgm:pt modelId="{BABF99CF-431B-4C95-8BCB-EA39674098C5}" type="pres">
      <dgm:prSet presAssocID="{DA644F70-2B88-4A9F-A5C4-AA5D24070197}" presName="aNode" presStyleLbl="bgShp" presStyleIdx="1" presStyleCnt="4"/>
      <dgm:spPr/>
      <dgm:t>
        <a:bodyPr/>
        <a:lstStyle/>
        <a:p>
          <a:endParaRPr lang="es-ES"/>
        </a:p>
      </dgm:t>
    </dgm:pt>
    <dgm:pt modelId="{0C9534D4-B50A-4A2F-99DD-5AB0F52B24A8}" type="pres">
      <dgm:prSet presAssocID="{DA644F70-2B88-4A9F-A5C4-AA5D24070197}" presName="textNode" presStyleLbl="bgShp" presStyleIdx="1" presStyleCnt="4"/>
      <dgm:spPr/>
      <dgm:t>
        <a:bodyPr/>
        <a:lstStyle/>
        <a:p>
          <a:endParaRPr lang="es-ES"/>
        </a:p>
      </dgm:t>
    </dgm:pt>
    <dgm:pt modelId="{C34A5D29-B29F-44C0-A4CC-57228901EBEA}" type="pres">
      <dgm:prSet presAssocID="{DA644F70-2B88-4A9F-A5C4-AA5D24070197}" presName="compChildNode" presStyleCnt="0"/>
      <dgm:spPr/>
    </dgm:pt>
    <dgm:pt modelId="{ACB6AC41-C6F5-4765-8081-5E2BC954D74D}" type="pres">
      <dgm:prSet presAssocID="{DA644F70-2B88-4A9F-A5C4-AA5D24070197}" presName="theInnerList" presStyleCnt="0"/>
      <dgm:spPr/>
    </dgm:pt>
    <dgm:pt modelId="{586A3A73-086A-4A14-B2A5-006C7881DD36}" type="pres">
      <dgm:prSet presAssocID="{ACC95566-B55D-477B-B8B2-15D475D4525E}" presName="childNode" presStyleLbl="node1" presStyleIdx="2" presStyleCnt="8">
        <dgm:presLayoutVars>
          <dgm:bulletEnabled val="1"/>
        </dgm:presLayoutVars>
      </dgm:prSet>
      <dgm:spPr/>
      <dgm:t>
        <a:bodyPr/>
        <a:lstStyle/>
        <a:p>
          <a:endParaRPr lang="es-ES"/>
        </a:p>
      </dgm:t>
    </dgm:pt>
    <dgm:pt modelId="{E75E6E8B-CF71-4770-8B12-D8D81259A0F5}" type="pres">
      <dgm:prSet presAssocID="{ACC95566-B55D-477B-B8B2-15D475D4525E}" presName="aSpace2" presStyleCnt="0"/>
      <dgm:spPr/>
    </dgm:pt>
    <dgm:pt modelId="{63FDBAEF-0867-4072-B1B2-D1A84D557740}" type="pres">
      <dgm:prSet presAssocID="{20445745-42F1-4BB1-A23A-3DE0E6E2BB78}" presName="childNode" presStyleLbl="node1" presStyleIdx="3" presStyleCnt="8">
        <dgm:presLayoutVars>
          <dgm:bulletEnabled val="1"/>
        </dgm:presLayoutVars>
      </dgm:prSet>
      <dgm:spPr/>
      <dgm:t>
        <a:bodyPr/>
        <a:lstStyle/>
        <a:p>
          <a:endParaRPr lang="es-ES"/>
        </a:p>
      </dgm:t>
    </dgm:pt>
    <dgm:pt modelId="{51FAB8A7-9A2A-4BCA-8F8F-3A95993E813B}" type="pres">
      <dgm:prSet presAssocID="{DA644F70-2B88-4A9F-A5C4-AA5D24070197}" presName="aSpace" presStyleCnt="0"/>
      <dgm:spPr/>
    </dgm:pt>
    <dgm:pt modelId="{AE0720BF-194D-41C9-B46F-003B2B561574}" type="pres">
      <dgm:prSet presAssocID="{91A41C32-16BB-4E6B-B265-3D1E1E1EADB4}" presName="compNode" presStyleCnt="0"/>
      <dgm:spPr/>
    </dgm:pt>
    <dgm:pt modelId="{EF1B4EE2-B6CC-4386-9EC3-6B80B011F1EC}" type="pres">
      <dgm:prSet presAssocID="{91A41C32-16BB-4E6B-B265-3D1E1E1EADB4}" presName="aNode" presStyleLbl="bgShp" presStyleIdx="2" presStyleCnt="4"/>
      <dgm:spPr/>
      <dgm:t>
        <a:bodyPr/>
        <a:lstStyle/>
        <a:p>
          <a:endParaRPr lang="es-ES"/>
        </a:p>
      </dgm:t>
    </dgm:pt>
    <dgm:pt modelId="{DB37E915-C7D4-4EE3-A474-63E84BD0BD5F}" type="pres">
      <dgm:prSet presAssocID="{91A41C32-16BB-4E6B-B265-3D1E1E1EADB4}" presName="textNode" presStyleLbl="bgShp" presStyleIdx="2" presStyleCnt="4"/>
      <dgm:spPr/>
      <dgm:t>
        <a:bodyPr/>
        <a:lstStyle/>
        <a:p>
          <a:endParaRPr lang="es-ES"/>
        </a:p>
      </dgm:t>
    </dgm:pt>
    <dgm:pt modelId="{939AD0D8-6A0E-49E4-AFAD-FAFA749DF909}" type="pres">
      <dgm:prSet presAssocID="{91A41C32-16BB-4E6B-B265-3D1E1E1EADB4}" presName="compChildNode" presStyleCnt="0"/>
      <dgm:spPr/>
    </dgm:pt>
    <dgm:pt modelId="{C203C18F-DA83-4136-BB49-B233DFBA78A3}" type="pres">
      <dgm:prSet presAssocID="{91A41C32-16BB-4E6B-B265-3D1E1E1EADB4}" presName="theInnerList" presStyleCnt="0"/>
      <dgm:spPr/>
    </dgm:pt>
    <dgm:pt modelId="{BCBFFD35-5A7F-40AA-B177-E4B0786B4A49}" type="pres">
      <dgm:prSet presAssocID="{C2B5676A-33D6-48AA-9A60-4E841CF117F8}" presName="childNode" presStyleLbl="node1" presStyleIdx="4" presStyleCnt="8">
        <dgm:presLayoutVars>
          <dgm:bulletEnabled val="1"/>
        </dgm:presLayoutVars>
      </dgm:prSet>
      <dgm:spPr/>
      <dgm:t>
        <a:bodyPr/>
        <a:lstStyle/>
        <a:p>
          <a:endParaRPr lang="es-ES"/>
        </a:p>
      </dgm:t>
    </dgm:pt>
    <dgm:pt modelId="{C372A033-EBC1-4BD0-9FE9-BC49899B520F}" type="pres">
      <dgm:prSet presAssocID="{C2B5676A-33D6-48AA-9A60-4E841CF117F8}" presName="aSpace2" presStyleCnt="0"/>
      <dgm:spPr/>
    </dgm:pt>
    <dgm:pt modelId="{D980C93F-806C-44BE-8085-5CC0DB33DC13}" type="pres">
      <dgm:prSet presAssocID="{98F056AD-93B4-4391-8781-33F74F4EDE93}" presName="childNode" presStyleLbl="node1" presStyleIdx="5" presStyleCnt="8">
        <dgm:presLayoutVars>
          <dgm:bulletEnabled val="1"/>
        </dgm:presLayoutVars>
      </dgm:prSet>
      <dgm:spPr/>
      <dgm:t>
        <a:bodyPr/>
        <a:lstStyle/>
        <a:p>
          <a:endParaRPr lang="es-ES"/>
        </a:p>
      </dgm:t>
    </dgm:pt>
    <dgm:pt modelId="{F77C5976-F1AA-473E-9ADB-AB965060A2DE}" type="pres">
      <dgm:prSet presAssocID="{91A41C32-16BB-4E6B-B265-3D1E1E1EADB4}" presName="aSpace" presStyleCnt="0"/>
      <dgm:spPr/>
    </dgm:pt>
    <dgm:pt modelId="{E82E21E9-343F-4EA7-8485-C78485B232EC}" type="pres">
      <dgm:prSet presAssocID="{E0ED1A8C-8178-49AB-AE00-09C4AF4AE133}" presName="compNode" presStyleCnt="0"/>
      <dgm:spPr/>
    </dgm:pt>
    <dgm:pt modelId="{3B8FD3B1-156C-4041-8372-D2F63B1A1A70}" type="pres">
      <dgm:prSet presAssocID="{E0ED1A8C-8178-49AB-AE00-09C4AF4AE133}" presName="aNode" presStyleLbl="bgShp" presStyleIdx="3" presStyleCnt="4"/>
      <dgm:spPr/>
      <dgm:t>
        <a:bodyPr/>
        <a:lstStyle/>
        <a:p>
          <a:endParaRPr lang="es-ES"/>
        </a:p>
      </dgm:t>
    </dgm:pt>
    <dgm:pt modelId="{127BD56F-6C3A-44E0-BB94-7123CB186343}" type="pres">
      <dgm:prSet presAssocID="{E0ED1A8C-8178-49AB-AE00-09C4AF4AE133}" presName="textNode" presStyleLbl="bgShp" presStyleIdx="3" presStyleCnt="4"/>
      <dgm:spPr/>
      <dgm:t>
        <a:bodyPr/>
        <a:lstStyle/>
        <a:p>
          <a:endParaRPr lang="es-ES"/>
        </a:p>
      </dgm:t>
    </dgm:pt>
    <dgm:pt modelId="{026A0390-2DD8-41B8-9118-D8B1D62C1F9F}" type="pres">
      <dgm:prSet presAssocID="{E0ED1A8C-8178-49AB-AE00-09C4AF4AE133}" presName="compChildNode" presStyleCnt="0"/>
      <dgm:spPr/>
    </dgm:pt>
    <dgm:pt modelId="{60F8ED07-F650-4452-8695-9DDBAD1AFE8E}" type="pres">
      <dgm:prSet presAssocID="{E0ED1A8C-8178-49AB-AE00-09C4AF4AE133}" presName="theInnerList" presStyleCnt="0"/>
      <dgm:spPr/>
    </dgm:pt>
    <dgm:pt modelId="{21D08EB3-CB56-4786-839F-B014D9B1B620}" type="pres">
      <dgm:prSet presAssocID="{A7AA2D09-110F-41B9-A34F-566CB4E7A6B6}" presName="childNode" presStyleLbl="node1" presStyleIdx="6" presStyleCnt="8">
        <dgm:presLayoutVars>
          <dgm:bulletEnabled val="1"/>
        </dgm:presLayoutVars>
      </dgm:prSet>
      <dgm:spPr/>
      <dgm:t>
        <a:bodyPr/>
        <a:lstStyle/>
        <a:p>
          <a:endParaRPr lang="es-ES"/>
        </a:p>
      </dgm:t>
    </dgm:pt>
    <dgm:pt modelId="{299CC4FC-21A8-43A0-9244-F49574199685}" type="pres">
      <dgm:prSet presAssocID="{A7AA2D09-110F-41B9-A34F-566CB4E7A6B6}" presName="aSpace2" presStyleCnt="0"/>
      <dgm:spPr/>
    </dgm:pt>
    <dgm:pt modelId="{320AD89B-4A32-4641-9673-5766E234420E}" type="pres">
      <dgm:prSet presAssocID="{CD1E5A11-AC6C-4A7C-A12C-1185B1272A07}" presName="childNode" presStyleLbl="node1" presStyleIdx="7" presStyleCnt="8">
        <dgm:presLayoutVars>
          <dgm:bulletEnabled val="1"/>
        </dgm:presLayoutVars>
      </dgm:prSet>
      <dgm:spPr/>
      <dgm:t>
        <a:bodyPr/>
        <a:lstStyle/>
        <a:p>
          <a:endParaRPr lang="es-ES"/>
        </a:p>
      </dgm:t>
    </dgm:pt>
  </dgm:ptLst>
  <dgm:cxnLst>
    <dgm:cxn modelId="{AF0F47F2-90BF-46B6-89A0-78ABB6F37580}" type="presOf" srcId="{ACC95566-B55D-477B-B8B2-15D475D4525E}" destId="{586A3A73-086A-4A14-B2A5-006C7881DD36}" srcOrd="0" destOrd="0" presId="urn:microsoft.com/office/officeart/2005/8/layout/lProcess2"/>
    <dgm:cxn modelId="{5B004BE6-6184-4C3A-8839-665B210CD671}" type="presOf" srcId="{E0ED1A8C-8178-49AB-AE00-09C4AF4AE133}" destId="{3B8FD3B1-156C-4041-8372-D2F63B1A1A70}" srcOrd="0" destOrd="0" presId="urn:microsoft.com/office/officeart/2005/8/layout/lProcess2"/>
    <dgm:cxn modelId="{98C5A380-E2E5-4BAF-99EE-9A30947C22E2}" type="presOf" srcId="{E0ED1A8C-8178-49AB-AE00-09C4AF4AE133}" destId="{127BD56F-6C3A-44E0-BB94-7123CB186343}" srcOrd="1" destOrd="0" presId="urn:microsoft.com/office/officeart/2005/8/layout/lProcess2"/>
    <dgm:cxn modelId="{2D677E74-21D1-4F0B-BFF5-C0205FC37852}" srcId="{5030EEED-48F0-42C8-93B5-79C1218758D4}" destId="{E0ED1A8C-8178-49AB-AE00-09C4AF4AE133}" srcOrd="3" destOrd="0" parTransId="{6CE3F9BF-307C-4E6A-AFE4-EAF6BAD6B608}" sibTransId="{AF4D5995-39C4-4D79-B94D-710D9D5D0F8A}"/>
    <dgm:cxn modelId="{909D593F-66A4-43F4-B2E1-587D52547263}" srcId="{5030EEED-48F0-42C8-93B5-79C1218758D4}" destId="{DA644F70-2B88-4A9F-A5C4-AA5D24070197}" srcOrd="1" destOrd="0" parTransId="{AA66B2D0-A447-46BC-96FC-266106D3F835}" sibTransId="{B85614BD-6B7C-43E9-8631-9707EDFCAD43}"/>
    <dgm:cxn modelId="{F7772231-6C52-40A5-ACCF-3D83FD5166F4}" srcId="{91A41C32-16BB-4E6B-B265-3D1E1E1EADB4}" destId="{C2B5676A-33D6-48AA-9A60-4E841CF117F8}" srcOrd="0" destOrd="0" parTransId="{F6EBC541-F86A-41BB-B45E-08603E781683}" sibTransId="{9F8CCD8D-E488-4381-B5E0-C9122B410FE6}"/>
    <dgm:cxn modelId="{036024C6-1559-40D0-ABAE-9580E4D74C0D}" type="presOf" srcId="{20445745-42F1-4BB1-A23A-3DE0E6E2BB78}" destId="{63FDBAEF-0867-4072-B1B2-D1A84D557740}" srcOrd="0" destOrd="0" presId="urn:microsoft.com/office/officeart/2005/8/layout/lProcess2"/>
    <dgm:cxn modelId="{98FE7493-AF81-44A0-A34C-4142CC8CCF79}" type="presOf" srcId="{A7AA2D09-110F-41B9-A34F-566CB4E7A6B6}" destId="{21D08EB3-CB56-4786-839F-B014D9B1B620}" srcOrd="0" destOrd="0" presId="urn:microsoft.com/office/officeart/2005/8/layout/lProcess2"/>
    <dgm:cxn modelId="{8EF397F9-BE58-486A-82EB-403CADE64268}" srcId="{91A41C32-16BB-4E6B-B265-3D1E1E1EADB4}" destId="{98F056AD-93B4-4391-8781-33F74F4EDE93}" srcOrd="1" destOrd="0" parTransId="{FB1CACA4-6849-4BC0-BF71-EC54B1601AFC}" sibTransId="{285BF04E-590A-44A5-A6C8-3014A12F8FF6}"/>
    <dgm:cxn modelId="{2B5A51A3-FFBA-4542-9FAE-36F282FAB2EA}" type="presOf" srcId="{91A41C32-16BB-4E6B-B265-3D1E1E1EADB4}" destId="{EF1B4EE2-B6CC-4386-9EC3-6B80B011F1EC}" srcOrd="0" destOrd="0" presId="urn:microsoft.com/office/officeart/2005/8/layout/lProcess2"/>
    <dgm:cxn modelId="{33BD66CF-AC93-4722-A7D6-A0958858DF76}" srcId="{E0ED1A8C-8178-49AB-AE00-09C4AF4AE133}" destId="{A7AA2D09-110F-41B9-A34F-566CB4E7A6B6}" srcOrd="0" destOrd="0" parTransId="{ECBAE4DD-7352-4B3F-BC51-A905DEE63677}" sibTransId="{80CB5AF7-809A-429D-8F43-8EE979D88C04}"/>
    <dgm:cxn modelId="{6BFCAA62-282F-4C70-81AC-ADB866A6EF28}" type="presOf" srcId="{C2B5676A-33D6-48AA-9A60-4E841CF117F8}" destId="{BCBFFD35-5A7F-40AA-B177-E4B0786B4A49}" srcOrd="0" destOrd="0" presId="urn:microsoft.com/office/officeart/2005/8/layout/lProcess2"/>
    <dgm:cxn modelId="{99C5170E-0187-4AD0-97C0-4D80236ED237}" type="presOf" srcId="{5030EEED-48F0-42C8-93B5-79C1218758D4}" destId="{A5FB0338-34B9-428C-A9A1-2306A0E7AC57}" srcOrd="0" destOrd="0" presId="urn:microsoft.com/office/officeart/2005/8/layout/lProcess2"/>
    <dgm:cxn modelId="{62E7B0DA-B496-4638-9F05-68CCADBD4260}" type="presOf" srcId="{DBB0AB99-34C8-4890-A802-2BB3A185DF08}" destId="{6C857A34-976E-46FE-A837-F22A85A61DA1}" srcOrd="0" destOrd="0" presId="urn:microsoft.com/office/officeart/2005/8/layout/lProcess2"/>
    <dgm:cxn modelId="{15BDBDCF-907D-4A60-9B81-937005276AC6}" type="presOf" srcId="{CD1E5A11-AC6C-4A7C-A12C-1185B1272A07}" destId="{320AD89B-4A32-4641-9673-5766E234420E}" srcOrd="0" destOrd="0" presId="urn:microsoft.com/office/officeart/2005/8/layout/lProcess2"/>
    <dgm:cxn modelId="{EBD10A77-D3D0-4740-87C6-4BA7EB728242}" srcId="{5030EEED-48F0-42C8-93B5-79C1218758D4}" destId="{91A41C32-16BB-4E6B-B265-3D1E1E1EADB4}" srcOrd="2" destOrd="0" parTransId="{1E886825-08A3-4A7D-AC8D-A46C71E617C6}" sibTransId="{473970CB-FAD6-4B84-A771-93B055A145B1}"/>
    <dgm:cxn modelId="{8ADAAE9D-2E7F-4C04-A616-1ACC4DD7705E}" srcId="{E0ED1A8C-8178-49AB-AE00-09C4AF4AE133}" destId="{CD1E5A11-AC6C-4A7C-A12C-1185B1272A07}" srcOrd="1" destOrd="0" parTransId="{079F2BDF-5AB8-4873-9C5D-183253122C4F}" sibTransId="{C9453472-A746-47AA-A62E-8DF560A1113D}"/>
    <dgm:cxn modelId="{567D34FA-3337-43B4-A869-FAE72E8137B3}" type="presOf" srcId="{DA644F70-2B88-4A9F-A5C4-AA5D24070197}" destId="{BABF99CF-431B-4C95-8BCB-EA39674098C5}" srcOrd="0" destOrd="0" presId="urn:microsoft.com/office/officeart/2005/8/layout/lProcess2"/>
    <dgm:cxn modelId="{FE68364D-4C87-4A4E-99C9-DA7EB83D9FC0}" srcId="{593C97C9-E19E-4922-90D8-44AE9DD93CC5}" destId="{DBB0AB99-34C8-4890-A802-2BB3A185DF08}" srcOrd="1" destOrd="0" parTransId="{69753860-8B0D-4DF7-BD14-4807E228D9B0}" sibTransId="{8F0ED6A7-C8DA-48F9-87EB-222A4A088D0E}"/>
    <dgm:cxn modelId="{0C0D08F8-26DD-49EC-B39D-79982E7E19A8}" type="presOf" srcId="{98F056AD-93B4-4391-8781-33F74F4EDE93}" destId="{D980C93F-806C-44BE-8085-5CC0DB33DC13}" srcOrd="0" destOrd="0" presId="urn:microsoft.com/office/officeart/2005/8/layout/lProcess2"/>
    <dgm:cxn modelId="{A0BF4BFA-1089-4875-B847-0A2BEA03B3B0}" srcId="{DA644F70-2B88-4A9F-A5C4-AA5D24070197}" destId="{20445745-42F1-4BB1-A23A-3DE0E6E2BB78}" srcOrd="1" destOrd="0" parTransId="{59BA529C-7CD8-4586-9D33-045BF61802A8}" sibTransId="{A5860779-676D-4743-A750-C0DCFD4DBC79}"/>
    <dgm:cxn modelId="{7D67904D-1EC7-4C6E-8A09-8DE829F3A28F}" type="presOf" srcId="{91A41C32-16BB-4E6B-B265-3D1E1E1EADB4}" destId="{DB37E915-C7D4-4EE3-A474-63E84BD0BD5F}" srcOrd="1" destOrd="0" presId="urn:microsoft.com/office/officeart/2005/8/layout/lProcess2"/>
    <dgm:cxn modelId="{E41E9501-7087-43EA-BA26-5573638A4D47}" srcId="{593C97C9-E19E-4922-90D8-44AE9DD93CC5}" destId="{D4A242C0-0F06-4E50-A10B-B5CEDCDF9FDE}" srcOrd="0" destOrd="0" parTransId="{0B1FEB96-5536-4476-9234-EB60791295AE}" sibTransId="{981061D7-83D7-4FD7-89C2-F771F004E1C2}"/>
    <dgm:cxn modelId="{D1646957-20C3-4F11-A6B8-C3300E4BD1D5}" type="presOf" srcId="{593C97C9-E19E-4922-90D8-44AE9DD93CC5}" destId="{B42AF558-9F04-4C5A-983F-915A8EDA8B8A}" srcOrd="1" destOrd="0" presId="urn:microsoft.com/office/officeart/2005/8/layout/lProcess2"/>
    <dgm:cxn modelId="{002BD92A-84E9-40F5-B688-B8E4B3526750}" type="presOf" srcId="{593C97C9-E19E-4922-90D8-44AE9DD93CC5}" destId="{8291922B-2C20-4C7A-8716-651CBF4865AF}" srcOrd="0" destOrd="0" presId="urn:microsoft.com/office/officeart/2005/8/layout/lProcess2"/>
    <dgm:cxn modelId="{3AB62AA9-F33C-4E19-A4EB-A9097EE76191}" type="presOf" srcId="{DA644F70-2B88-4A9F-A5C4-AA5D24070197}" destId="{0C9534D4-B50A-4A2F-99DD-5AB0F52B24A8}" srcOrd="1" destOrd="0" presId="urn:microsoft.com/office/officeart/2005/8/layout/lProcess2"/>
    <dgm:cxn modelId="{3EB19FF6-35CE-4BE2-A22B-54A7347EC7F8}" srcId="{DA644F70-2B88-4A9F-A5C4-AA5D24070197}" destId="{ACC95566-B55D-477B-B8B2-15D475D4525E}" srcOrd="0" destOrd="0" parTransId="{FA8F7653-196F-4974-A29E-0503267B6D84}" sibTransId="{D6818752-C5FD-457B-9640-7F2C7A275D79}"/>
    <dgm:cxn modelId="{7EA97C80-F210-4034-9850-CD3FAB2CA4C4}" srcId="{5030EEED-48F0-42C8-93B5-79C1218758D4}" destId="{593C97C9-E19E-4922-90D8-44AE9DD93CC5}" srcOrd="0" destOrd="0" parTransId="{52197454-DDA7-4AD3-87C4-D5390AFD201D}" sibTransId="{13CE90B4-7213-4147-8F44-62946456955B}"/>
    <dgm:cxn modelId="{EA8F7895-EB46-47BA-BA4E-637844B8B915}" type="presOf" srcId="{D4A242C0-0F06-4E50-A10B-B5CEDCDF9FDE}" destId="{42769034-6BBD-4ADD-8D62-AF8FAC0EAAA3}" srcOrd="0" destOrd="0" presId="urn:microsoft.com/office/officeart/2005/8/layout/lProcess2"/>
    <dgm:cxn modelId="{FED601AE-959F-4F54-AC12-A73D0C7B1BE5}" type="presParOf" srcId="{A5FB0338-34B9-428C-A9A1-2306A0E7AC57}" destId="{A049DCEF-8503-43C0-BDEB-BB610C80279B}" srcOrd="0" destOrd="0" presId="urn:microsoft.com/office/officeart/2005/8/layout/lProcess2"/>
    <dgm:cxn modelId="{D848C90B-DF68-45E2-8DC9-17F6995BEA4E}" type="presParOf" srcId="{A049DCEF-8503-43C0-BDEB-BB610C80279B}" destId="{8291922B-2C20-4C7A-8716-651CBF4865AF}" srcOrd="0" destOrd="0" presId="urn:microsoft.com/office/officeart/2005/8/layout/lProcess2"/>
    <dgm:cxn modelId="{B02DBABB-0394-4CC6-BCB9-DEAD9073A17B}" type="presParOf" srcId="{A049DCEF-8503-43C0-BDEB-BB610C80279B}" destId="{B42AF558-9F04-4C5A-983F-915A8EDA8B8A}" srcOrd="1" destOrd="0" presId="urn:microsoft.com/office/officeart/2005/8/layout/lProcess2"/>
    <dgm:cxn modelId="{AA5ED480-1E13-4EBE-AB65-D152E4CEB7DE}" type="presParOf" srcId="{A049DCEF-8503-43C0-BDEB-BB610C80279B}" destId="{F862ADE2-5A5F-48D4-B8E6-71E9F3CB0D53}" srcOrd="2" destOrd="0" presId="urn:microsoft.com/office/officeart/2005/8/layout/lProcess2"/>
    <dgm:cxn modelId="{0F416972-621D-4D29-A791-2FBE31FDF53B}" type="presParOf" srcId="{F862ADE2-5A5F-48D4-B8E6-71E9F3CB0D53}" destId="{5C0F74A6-1FA5-4102-AA19-970C7E178396}" srcOrd="0" destOrd="0" presId="urn:microsoft.com/office/officeart/2005/8/layout/lProcess2"/>
    <dgm:cxn modelId="{12B45077-6FB2-49A2-A0B2-68CAB65C974F}" type="presParOf" srcId="{5C0F74A6-1FA5-4102-AA19-970C7E178396}" destId="{42769034-6BBD-4ADD-8D62-AF8FAC0EAAA3}" srcOrd="0" destOrd="0" presId="urn:microsoft.com/office/officeart/2005/8/layout/lProcess2"/>
    <dgm:cxn modelId="{7011FCA9-72A2-4ACC-A0B9-A645F439DDED}" type="presParOf" srcId="{5C0F74A6-1FA5-4102-AA19-970C7E178396}" destId="{2812F47F-14F5-4865-98E0-2AA299696331}" srcOrd="1" destOrd="0" presId="urn:microsoft.com/office/officeart/2005/8/layout/lProcess2"/>
    <dgm:cxn modelId="{B71C6341-7020-4328-AF90-2A493032EB5D}" type="presParOf" srcId="{5C0F74A6-1FA5-4102-AA19-970C7E178396}" destId="{6C857A34-976E-46FE-A837-F22A85A61DA1}" srcOrd="2" destOrd="0" presId="urn:microsoft.com/office/officeart/2005/8/layout/lProcess2"/>
    <dgm:cxn modelId="{E02C4B90-858F-4F14-ADF0-612AF7F9E53E}" type="presParOf" srcId="{A5FB0338-34B9-428C-A9A1-2306A0E7AC57}" destId="{32632C1F-201C-4211-B505-2A6B50E6119F}" srcOrd="1" destOrd="0" presId="urn:microsoft.com/office/officeart/2005/8/layout/lProcess2"/>
    <dgm:cxn modelId="{1C776D10-7233-4D22-9802-8AE6E4130608}" type="presParOf" srcId="{A5FB0338-34B9-428C-A9A1-2306A0E7AC57}" destId="{780370B3-3BB8-4065-9943-FF1F096F8FAC}" srcOrd="2" destOrd="0" presId="urn:microsoft.com/office/officeart/2005/8/layout/lProcess2"/>
    <dgm:cxn modelId="{5E6F4ECE-B542-47B8-A967-40BD3CFAD2A6}" type="presParOf" srcId="{780370B3-3BB8-4065-9943-FF1F096F8FAC}" destId="{BABF99CF-431B-4C95-8BCB-EA39674098C5}" srcOrd="0" destOrd="0" presId="urn:microsoft.com/office/officeart/2005/8/layout/lProcess2"/>
    <dgm:cxn modelId="{672E6F22-9ABE-473A-9E70-94C7288EE975}" type="presParOf" srcId="{780370B3-3BB8-4065-9943-FF1F096F8FAC}" destId="{0C9534D4-B50A-4A2F-99DD-5AB0F52B24A8}" srcOrd="1" destOrd="0" presId="urn:microsoft.com/office/officeart/2005/8/layout/lProcess2"/>
    <dgm:cxn modelId="{7A83AE43-2ECB-4726-8A0B-910F65A56BC9}" type="presParOf" srcId="{780370B3-3BB8-4065-9943-FF1F096F8FAC}" destId="{C34A5D29-B29F-44C0-A4CC-57228901EBEA}" srcOrd="2" destOrd="0" presId="urn:microsoft.com/office/officeart/2005/8/layout/lProcess2"/>
    <dgm:cxn modelId="{C06622C5-8C23-4898-A616-8ECB4691ED2A}" type="presParOf" srcId="{C34A5D29-B29F-44C0-A4CC-57228901EBEA}" destId="{ACB6AC41-C6F5-4765-8081-5E2BC954D74D}" srcOrd="0" destOrd="0" presId="urn:microsoft.com/office/officeart/2005/8/layout/lProcess2"/>
    <dgm:cxn modelId="{28132FD3-8909-4F6F-935A-1A77DAE4479C}" type="presParOf" srcId="{ACB6AC41-C6F5-4765-8081-5E2BC954D74D}" destId="{586A3A73-086A-4A14-B2A5-006C7881DD36}" srcOrd="0" destOrd="0" presId="urn:microsoft.com/office/officeart/2005/8/layout/lProcess2"/>
    <dgm:cxn modelId="{CA9EC458-A0EB-40A2-972B-7F2068EF901E}" type="presParOf" srcId="{ACB6AC41-C6F5-4765-8081-5E2BC954D74D}" destId="{E75E6E8B-CF71-4770-8B12-D8D81259A0F5}" srcOrd="1" destOrd="0" presId="urn:microsoft.com/office/officeart/2005/8/layout/lProcess2"/>
    <dgm:cxn modelId="{FA4897B8-5F78-475E-BDDE-315C1A377786}" type="presParOf" srcId="{ACB6AC41-C6F5-4765-8081-5E2BC954D74D}" destId="{63FDBAEF-0867-4072-B1B2-D1A84D557740}" srcOrd="2" destOrd="0" presId="urn:microsoft.com/office/officeart/2005/8/layout/lProcess2"/>
    <dgm:cxn modelId="{DE93D5B4-D009-40FE-89CC-FFAF8E33BE1D}" type="presParOf" srcId="{A5FB0338-34B9-428C-A9A1-2306A0E7AC57}" destId="{51FAB8A7-9A2A-4BCA-8F8F-3A95993E813B}" srcOrd="3" destOrd="0" presId="urn:microsoft.com/office/officeart/2005/8/layout/lProcess2"/>
    <dgm:cxn modelId="{1D18041F-22A1-4446-96DD-88420BEA0F61}" type="presParOf" srcId="{A5FB0338-34B9-428C-A9A1-2306A0E7AC57}" destId="{AE0720BF-194D-41C9-B46F-003B2B561574}" srcOrd="4" destOrd="0" presId="urn:microsoft.com/office/officeart/2005/8/layout/lProcess2"/>
    <dgm:cxn modelId="{B00A18F2-0124-4EA3-B11C-9EF54707C91C}" type="presParOf" srcId="{AE0720BF-194D-41C9-B46F-003B2B561574}" destId="{EF1B4EE2-B6CC-4386-9EC3-6B80B011F1EC}" srcOrd="0" destOrd="0" presId="urn:microsoft.com/office/officeart/2005/8/layout/lProcess2"/>
    <dgm:cxn modelId="{401CA374-6A36-4DAE-A537-EE4B9C968E9E}" type="presParOf" srcId="{AE0720BF-194D-41C9-B46F-003B2B561574}" destId="{DB37E915-C7D4-4EE3-A474-63E84BD0BD5F}" srcOrd="1" destOrd="0" presId="urn:microsoft.com/office/officeart/2005/8/layout/lProcess2"/>
    <dgm:cxn modelId="{2B84A1A6-EA83-443C-A76A-A5AAEEDF5F4A}" type="presParOf" srcId="{AE0720BF-194D-41C9-B46F-003B2B561574}" destId="{939AD0D8-6A0E-49E4-AFAD-FAFA749DF909}" srcOrd="2" destOrd="0" presId="urn:microsoft.com/office/officeart/2005/8/layout/lProcess2"/>
    <dgm:cxn modelId="{FEBD8755-5712-41E3-A314-5C7A6EC054E6}" type="presParOf" srcId="{939AD0D8-6A0E-49E4-AFAD-FAFA749DF909}" destId="{C203C18F-DA83-4136-BB49-B233DFBA78A3}" srcOrd="0" destOrd="0" presId="urn:microsoft.com/office/officeart/2005/8/layout/lProcess2"/>
    <dgm:cxn modelId="{C90B30B5-4B2D-4A56-A660-6A17A1375D15}" type="presParOf" srcId="{C203C18F-DA83-4136-BB49-B233DFBA78A3}" destId="{BCBFFD35-5A7F-40AA-B177-E4B0786B4A49}" srcOrd="0" destOrd="0" presId="urn:microsoft.com/office/officeart/2005/8/layout/lProcess2"/>
    <dgm:cxn modelId="{1E8437B6-5162-42C3-9014-259D3C46EDF7}" type="presParOf" srcId="{C203C18F-DA83-4136-BB49-B233DFBA78A3}" destId="{C372A033-EBC1-4BD0-9FE9-BC49899B520F}" srcOrd="1" destOrd="0" presId="urn:microsoft.com/office/officeart/2005/8/layout/lProcess2"/>
    <dgm:cxn modelId="{D09547DA-6FD2-4022-9FEF-5E22FC6D04FA}" type="presParOf" srcId="{C203C18F-DA83-4136-BB49-B233DFBA78A3}" destId="{D980C93F-806C-44BE-8085-5CC0DB33DC13}" srcOrd="2" destOrd="0" presId="urn:microsoft.com/office/officeart/2005/8/layout/lProcess2"/>
    <dgm:cxn modelId="{8D1005FC-134B-41F2-9792-E92F145A0F1D}" type="presParOf" srcId="{A5FB0338-34B9-428C-A9A1-2306A0E7AC57}" destId="{F77C5976-F1AA-473E-9ADB-AB965060A2DE}" srcOrd="5" destOrd="0" presId="urn:microsoft.com/office/officeart/2005/8/layout/lProcess2"/>
    <dgm:cxn modelId="{5CE61083-0272-4202-AAD5-4E13DF64D4E5}" type="presParOf" srcId="{A5FB0338-34B9-428C-A9A1-2306A0E7AC57}" destId="{E82E21E9-343F-4EA7-8485-C78485B232EC}" srcOrd="6" destOrd="0" presId="urn:microsoft.com/office/officeart/2005/8/layout/lProcess2"/>
    <dgm:cxn modelId="{D2EFE18F-03F0-48E6-98C2-F143B62E0B5D}" type="presParOf" srcId="{E82E21E9-343F-4EA7-8485-C78485B232EC}" destId="{3B8FD3B1-156C-4041-8372-D2F63B1A1A70}" srcOrd="0" destOrd="0" presId="urn:microsoft.com/office/officeart/2005/8/layout/lProcess2"/>
    <dgm:cxn modelId="{CE4CBD9E-A9E0-46EB-B34C-B4F9F44EE68D}" type="presParOf" srcId="{E82E21E9-343F-4EA7-8485-C78485B232EC}" destId="{127BD56F-6C3A-44E0-BB94-7123CB186343}" srcOrd="1" destOrd="0" presId="urn:microsoft.com/office/officeart/2005/8/layout/lProcess2"/>
    <dgm:cxn modelId="{F8CA36CF-2F61-48EA-ABEF-C294EF5E6015}" type="presParOf" srcId="{E82E21E9-343F-4EA7-8485-C78485B232EC}" destId="{026A0390-2DD8-41B8-9118-D8B1D62C1F9F}" srcOrd="2" destOrd="0" presId="urn:microsoft.com/office/officeart/2005/8/layout/lProcess2"/>
    <dgm:cxn modelId="{4D182E5D-97AC-4246-AA70-09787191D67B}" type="presParOf" srcId="{026A0390-2DD8-41B8-9118-D8B1D62C1F9F}" destId="{60F8ED07-F650-4452-8695-9DDBAD1AFE8E}" srcOrd="0" destOrd="0" presId="urn:microsoft.com/office/officeart/2005/8/layout/lProcess2"/>
    <dgm:cxn modelId="{9ECE52FC-539D-4C3F-9585-F99E40A73219}" type="presParOf" srcId="{60F8ED07-F650-4452-8695-9DDBAD1AFE8E}" destId="{21D08EB3-CB56-4786-839F-B014D9B1B620}" srcOrd="0" destOrd="0" presId="urn:microsoft.com/office/officeart/2005/8/layout/lProcess2"/>
    <dgm:cxn modelId="{D916DB5A-3D7C-457F-AF72-78C50F8DF3E0}" type="presParOf" srcId="{60F8ED07-F650-4452-8695-9DDBAD1AFE8E}" destId="{299CC4FC-21A8-43A0-9244-F49574199685}" srcOrd="1" destOrd="0" presId="urn:microsoft.com/office/officeart/2005/8/layout/lProcess2"/>
    <dgm:cxn modelId="{A8906905-2047-4211-BEAE-E0B23BEFD9DD}" type="presParOf" srcId="{60F8ED07-F650-4452-8695-9DDBAD1AFE8E}" destId="{320AD89B-4A32-4641-9673-5766E234420E}" srcOrd="2" destOrd="0" presId="urn:microsoft.com/office/officeart/2005/8/layout/lProcess2"/>
  </dgm:cxnLst>
  <dgm:bg>
    <a:effectLst>
      <a:outerShdw blurRad="76200" dir="13500000" sy="23000" kx="1200000" algn="br" rotWithShape="0">
        <a:prstClr val="black">
          <a:alpha val="20000"/>
        </a:prstClr>
      </a:outerShdw>
    </a:effectLst>
  </dgm:bg>
  <dgm:whole/>
  <dgm:extLst>
    <a:ext uri="http://schemas.microsoft.com/office/drawing/2008/diagram">
      <dsp:dataModelExt xmlns:dsp="http://schemas.microsoft.com/office/drawing/2008/diagram" relId="rId7" minVer="http://schemas.openxmlformats.org/drawingml/2006/diagram"/>
    </a:ext>
  </dgm:extLst>
</dgm:dataModel>
</file>

<file path=xl/diagrams/data2.xml><?xml version="1.0" encoding="utf-8"?>
<dgm:dataModel xmlns:dgm="http://schemas.openxmlformats.org/drawingml/2006/diagram" xmlns:a="http://schemas.openxmlformats.org/drawingml/2006/main">
  <dgm:ptLst>
    <dgm:pt modelId="{41DD60FF-6F31-4285-AB92-867F21AB74DF}" type="doc">
      <dgm:prSet loTypeId="urn:microsoft.com/office/officeart/2005/8/layout/equation2" loCatId="process" qsTypeId="urn:microsoft.com/office/officeart/2005/8/quickstyle/3d1" qsCatId="3D" csTypeId="urn:microsoft.com/office/officeart/2005/8/colors/colorful3" csCatId="colorful" phldr="1"/>
      <dgm:spPr/>
    </dgm:pt>
    <dgm:pt modelId="{A791CCD2-B31D-4FBF-A520-3E0D32214068}">
      <dgm:prSet phldrT="[Texto]" custT="1"/>
      <dgm:spPr>
        <a:solidFill>
          <a:schemeClr val="accent6">
            <a:lumMod val="75000"/>
          </a:schemeClr>
        </a:solidFill>
      </dgm:spPr>
      <dgm:t>
        <a:bodyPr/>
        <a:lstStyle/>
        <a:p>
          <a:r>
            <a:rPr lang="es-CO" sz="1500" b="1" i="1">
              <a:solidFill>
                <a:schemeClr val="accent4">
                  <a:lumMod val="60000"/>
                  <a:lumOff val="40000"/>
                </a:schemeClr>
              </a:solidFill>
            </a:rPr>
            <a:t>Insumos</a:t>
          </a:r>
        </a:p>
        <a:p>
          <a:endParaRPr lang="es-CO" sz="1500" b="1" i="1">
            <a:solidFill>
              <a:schemeClr val="accent4">
                <a:lumMod val="60000"/>
                <a:lumOff val="40000"/>
              </a:schemeClr>
            </a:solidFill>
          </a:endParaRPr>
        </a:p>
      </dgm:t>
    </dgm:pt>
    <dgm:pt modelId="{BB416BCB-0533-4A1A-8EED-4D8EEC0C544A}" type="parTrans" cxnId="{65150050-912C-42D8-A2E1-A3E9D945A6C4}">
      <dgm:prSet/>
      <dgm:spPr/>
      <dgm:t>
        <a:bodyPr/>
        <a:lstStyle/>
        <a:p>
          <a:endParaRPr lang="es-CO" sz="1500" b="1" i="1">
            <a:solidFill>
              <a:schemeClr val="accent4">
                <a:lumMod val="60000"/>
                <a:lumOff val="40000"/>
              </a:schemeClr>
            </a:solidFill>
          </a:endParaRPr>
        </a:p>
      </dgm:t>
    </dgm:pt>
    <dgm:pt modelId="{F35BBCFB-DC8E-421E-8068-B73070059EF4}" type="sibTrans" cxnId="{65150050-912C-42D8-A2E1-A3E9D945A6C4}">
      <dgm:prSet custT="1"/>
      <dgm:spPr>
        <a:solidFill>
          <a:schemeClr val="accent6">
            <a:lumMod val="50000"/>
          </a:schemeClr>
        </a:solidFill>
      </dgm:spPr>
      <dgm:t>
        <a:bodyPr/>
        <a:lstStyle/>
        <a:p>
          <a:endParaRPr lang="es-CO" sz="1500" b="1" i="1">
            <a:solidFill>
              <a:schemeClr val="accent4">
                <a:lumMod val="60000"/>
                <a:lumOff val="40000"/>
              </a:schemeClr>
            </a:solidFill>
          </a:endParaRPr>
        </a:p>
      </dgm:t>
    </dgm:pt>
    <dgm:pt modelId="{A7561131-969E-4580-84A8-689A61B1E6BD}">
      <dgm:prSet phldrT="[Texto]" custT="1"/>
      <dgm:spPr/>
      <dgm:t>
        <a:bodyPr/>
        <a:lstStyle/>
        <a:p>
          <a:r>
            <a:rPr lang="es-CO" sz="1500" b="1" i="1">
              <a:solidFill>
                <a:schemeClr val="accent4">
                  <a:lumMod val="60000"/>
                  <a:lumOff val="40000"/>
                </a:schemeClr>
              </a:solidFill>
            </a:rPr>
            <a:t>Otros Costos</a:t>
          </a:r>
        </a:p>
        <a:p>
          <a:endParaRPr lang="es-CO" sz="1500" b="1" i="1">
            <a:solidFill>
              <a:schemeClr val="accent4">
                <a:lumMod val="60000"/>
                <a:lumOff val="40000"/>
              </a:schemeClr>
            </a:solidFill>
          </a:endParaRPr>
        </a:p>
      </dgm:t>
    </dgm:pt>
    <dgm:pt modelId="{64DAAB18-9E56-46FB-B2AB-16AEC2D0187B}" type="parTrans" cxnId="{236A2032-6FA8-4A7B-AF9E-A93901DF973E}">
      <dgm:prSet/>
      <dgm:spPr/>
      <dgm:t>
        <a:bodyPr/>
        <a:lstStyle/>
        <a:p>
          <a:endParaRPr lang="es-CO" sz="1500" b="1" i="1">
            <a:solidFill>
              <a:schemeClr val="accent4">
                <a:lumMod val="60000"/>
                <a:lumOff val="40000"/>
              </a:schemeClr>
            </a:solidFill>
          </a:endParaRPr>
        </a:p>
      </dgm:t>
    </dgm:pt>
    <dgm:pt modelId="{EC2B5C83-1E6E-47B1-AF98-93F7CBAA1037}" type="sibTrans" cxnId="{236A2032-6FA8-4A7B-AF9E-A93901DF973E}">
      <dgm:prSet custT="1"/>
      <dgm:spPr/>
      <dgm:t>
        <a:bodyPr/>
        <a:lstStyle/>
        <a:p>
          <a:endParaRPr lang="es-CO" sz="1500" b="1" i="1">
            <a:solidFill>
              <a:schemeClr val="accent4">
                <a:lumMod val="60000"/>
                <a:lumOff val="40000"/>
              </a:schemeClr>
            </a:solidFill>
          </a:endParaRPr>
        </a:p>
      </dgm:t>
    </dgm:pt>
    <dgm:pt modelId="{57E7F2D7-0406-4B08-9596-DDDBD0C2E08E}">
      <dgm:prSet phldrT="[Texto]" custT="1"/>
      <dgm:spPr/>
      <dgm:t>
        <a:bodyPr/>
        <a:lstStyle/>
        <a:p>
          <a:r>
            <a:rPr lang="es-CO" sz="1500" b="1" i="1">
              <a:solidFill>
                <a:schemeClr val="accent4">
                  <a:lumMod val="60000"/>
                  <a:lumOff val="40000"/>
                </a:schemeClr>
              </a:solidFill>
            </a:rPr>
            <a:t>Costos Totales</a:t>
          </a:r>
        </a:p>
        <a:p>
          <a:endParaRPr lang="es-CO" sz="1500" b="1" i="1">
            <a:solidFill>
              <a:schemeClr val="accent4">
                <a:lumMod val="60000"/>
                <a:lumOff val="40000"/>
              </a:schemeClr>
            </a:solidFill>
          </a:endParaRPr>
        </a:p>
      </dgm:t>
    </dgm:pt>
    <dgm:pt modelId="{4E8E126D-66C0-4D25-83D7-C40AB16B79DD}" type="parTrans" cxnId="{BF778787-F675-45A3-9484-71B845A73B0A}">
      <dgm:prSet/>
      <dgm:spPr/>
      <dgm:t>
        <a:bodyPr/>
        <a:lstStyle/>
        <a:p>
          <a:endParaRPr lang="es-CO" sz="1500" b="1" i="1">
            <a:solidFill>
              <a:schemeClr val="accent4">
                <a:lumMod val="60000"/>
                <a:lumOff val="40000"/>
              </a:schemeClr>
            </a:solidFill>
          </a:endParaRPr>
        </a:p>
      </dgm:t>
    </dgm:pt>
    <dgm:pt modelId="{9A8D6572-42AE-492E-B65E-BD62705F0503}" type="sibTrans" cxnId="{BF778787-F675-45A3-9484-71B845A73B0A}">
      <dgm:prSet/>
      <dgm:spPr/>
      <dgm:t>
        <a:bodyPr/>
        <a:lstStyle/>
        <a:p>
          <a:endParaRPr lang="es-CO" sz="1500" b="1" i="1">
            <a:solidFill>
              <a:schemeClr val="accent4">
                <a:lumMod val="60000"/>
                <a:lumOff val="40000"/>
              </a:schemeClr>
            </a:solidFill>
          </a:endParaRPr>
        </a:p>
      </dgm:t>
    </dgm:pt>
    <dgm:pt modelId="{918AEB54-F728-4C2D-AA9C-62FCD3B49180}">
      <dgm:prSet custT="1"/>
      <dgm:spPr/>
      <dgm:t>
        <a:bodyPr/>
        <a:lstStyle/>
        <a:p>
          <a:r>
            <a:rPr lang="es-CO" sz="1500" b="1" i="1">
              <a:solidFill>
                <a:schemeClr val="accent4">
                  <a:lumMod val="60000"/>
                  <a:lumOff val="40000"/>
                </a:schemeClr>
              </a:solidFill>
            </a:rPr>
            <a:t>Mano de Obra</a:t>
          </a:r>
        </a:p>
        <a:p>
          <a:endParaRPr lang="es-CO" sz="1500" b="1" i="1">
            <a:solidFill>
              <a:schemeClr val="accent4">
                <a:lumMod val="60000"/>
                <a:lumOff val="40000"/>
              </a:schemeClr>
            </a:solidFill>
          </a:endParaRPr>
        </a:p>
      </dgm:t>
    </dgm:pt>
    <dgm:pt modelId="{441FC26A-2285-4132-8F57-B953F0AD244E}" type="parTrans" cxnId="{D0D68A80-D08D-4D5D-A222-7C5F7AC1C6BB}">
      <dgm:prSet/>
      <dgm:spPr/>
      <dgm:t>
        <a:bodyPr/>
        <a:lstStyle/>
        <a:p>
          <a:endParaRPr lang="es-CO" sz="1500" b="1" i="1">
            <a:solidFill>
              <a:schemeClr val="accent4">
                <a:lumMod val="60000"/>
                <a:lumOff val="40000"/>
              </a:schemeClr>
            </a:solidFill>
          </a:endParaRPr>
        </a:p>
      </dgm:t>
    </dgm:pt>
    <dgm:pt modelId="{056E918C-B66A-4144-BC42-86296657ED0A}" type="sibTrans" cxnId="{D0D68A80-D08D-4D5D-A222-7C5F7AC1C6BB}">
      <dgm:prSet custT="1"/>
      <dgm:spPr/>
      <dgm:t>
        <a:bodyPr/>
        <a:lstStyle/>
        <a:p>
          <a:endParaRPr lang="es-CO" sz="1500" b="1" i="1">
            <a:solidFill>
              <a:schemeClr val="accent4">
                <a:lumMod val="60000"/>
                <a:lumOff val="40000"/>
              </a:schemeClr>
            </a:solidFill>
          </a:endParaRPr>
        </a:p>
      </dgm:t>
    </dgm:pt>
    <dgm:pt modelId="{DB9F4A91-0E03-4275-83DE-C83E8CCE78CC}" type="pres">
      <dgm:prSet presAssocID="{41DD60FF-6F31-4285-AB92-867F21AB74DF}" presName="Name0" presStyleCnt="0">
        <dgm:presLayoutVars>
          <dgm:dir/>
          <dgm:resizeHandles val="exact"/>
        </dgm:presLayoutVars>
      </dgm:prSet>
      <dgm:spPr/>
    </dgm:pt>
    <dgm:pt modelId="{BEC82917-956E-40C7-AFE6-812F0D1DF319}" type="pres">
      <dgm:prSet presAssocID="{41DD60FF-6F31-4285-AB92-867F21AB74DF}" presName="vNodes" presStyleCnt="0"/>
      <dgm:spPr/>
    </dgm:pt>
    <dgm:pt modelId="{C4781888-E75D-4137-ABD0-D63C51382503}" type="pres">
      <dgm:prSet presAssocID="{A791CCD2-B31D-4FBF-A520-3E0D32214068}" presName="node" presStyleLbl="node1" presStyleIdx="0" presStyleCnt="4" custScaleX="312643" custScaleY="140882">
        <dgm:presLayoutVars>
          <dgm:bulletEnabled val="1"/>
        </dgm:presLayoutVars>
      </dgm:prSet>
      <dgm:spPr/>
      <dgm:t>
        <a:bodyPr/>
        <a:lstStyle/>
        <a:p>
          <a:endParaRPr lang="es-ES"/>
        </a:p>
      </dgm:t>
    </dgm:pt>
    <dgm:pt modelId="{AF06F391-9CC5-42CC-99BC-D70C65FA6C0C}" type="pres">
      <dgm:prSet presAssocID="{F35BBCFB-DC8E-421E-8068-B73070059EF4}" presName="spacerT" presStyleCnt="0"/>
      <dgm:spPr/>
    </dgm:pt>
    <dgm:pt modelId="{F3A50F93-02A2-4C70-8654-50023342E5E2}" type="pres">
      <dgm:prSet presAssocID="{F35BBCFB-DC8E-421E-8068-B73070059EF4}" presName="sibTrans" presStyleLbl="sibTrans2D1" presStyleIdx="0" presStyleCnt="3"/>
      <dgm:spPr/>
      <dgm:t>
        <a:bodyPr/>
        <a:lstStyle/>
        <a:p>
          <a:endParaRPr lang="es-ES"/>
        </a:p>
      </dgm:t>
    </dgm:pt>
    <dgm:pt modelId="{8BE623DE-3D8B-4792-9873-95DC21EE3C28}" type="pres">
      <dgm:prSet presAssocID="{F35BBCFB-DC8E-421E-8068-B73070059EF4}" presName="spacerB" presStyleCnt="0"/>
      <dgm:spPr/>
    </dgm:pt>
    <dgm:pt modelId="{594C231B-7AA4-4010-AE92-DDC43D237D2D}" type="pres">
      <dgm:prSet presAssocID="{918AEB54-F728-4C2D-AA9C-62FCD3B49180}" presName="node" presStyleLbl="node1" presStyleIdx="1" presStyleCnt="4" custScaleX="312643" custScaleY="140882">
        <dgm:presLayoutVars>
          <dgm:bulletEnabled val="1"/>
        </dgm:presLayoutVars>
      </dgm:prSet>
      <dgm:spPr/>
      <dgm:t>
        <a:bodyPr/>
        <a:lstStyle/>
        <a:p>
          <a:endParaRPr lang="es-ES"/>
        </a:p>
      </dgm:t>
    </dgm:pt>
    <dgm:pt modelId="{CE69318E-E3C4-4A4A-AEAF-F5E8DBFC2E2E}" type="pres">
      <dgm:prSet presAssocID="{056E918C-B66A-4144-BC42-86296657ED0A}" presName="spacerT" presStyleCnt="0"/>
      <dgm:spPr/>
    </dgm:pt>
    <dgm:pt modelId="{4889A289-AA1A-4D40-8E3D-6CA58911685C}" type="pres">
      <dgm:prSet presAssocID="{056E918C-B66A-4144-BC42-86296657ED0A}" presName="sibTrans" presStyleLbl="sibTrans2D1" presStyleIdx="1" presStyleCnt="3"/>
      <dgm:spPr/>
      <dgm:t>
        <a:bodyPr/>
        <a:lstStyle/>
        <a:p>
          <a:endParaRPr lang="es-ES"/>
        </a:p>
      </dgm:t>
    </dgm:pt>
    <dgm:pt modelId="{7DD1A7A3-0E3B-4492-BBB7-93B6D7BBCCC6}" type="pres">
      <dgm:prSet presAssocID="{056E918C-B66A-4144-BC42-86296657ED0A}" presName="spacerB" presStyleCnt="0"/>
      <dgm:spPr/>
    </dgm:pt>
    <dgm:pt modelId="{810EC417-4C5C-4B3F-A224-DEF5EB8B5085}" type="pres">
      <dgm:prSet presAssocID="{A7561131-969E-4580-84A8-689A61B1E6BD}" presName="node" presStyleLbl="node1" presStyleIdx="2" presStyleCnt="4" custScaleX="312643" custScaleY="140882">
        <dgm:presLayoutVars>
          <dgm:bulletEnabled val="1"/>
        </dgm:presLayoutVars>
      </dgm:prSet>
      <dgm:spPr/>
      <dgm:t>
        <a:bodyPr/>
        <a:lstStyle/>
        <a:p>
          <a:endParaRPr lang="es-ES"/>
        </a:p>
      </dgm:t>
    </dgm:pt>
    <dgm:pt modelId="{BF37146F-CDA9-4B3A-ABDF-01E188CD70DA}" type="pres">
      <dgm:prSet presAssocID="{41DD60FF-6F31-4285-AB92-867F21AB74DF}" presName="sibTransLast" presStyleLbl="sibTrans2D1" presStyleIdx="2" presStyleCnt="3"/>
      <dgm:spPr/>
      <dgm:t>
        <a:bodyPr/>
        <a:lstStyle/>
        <a:p>
          <a:endParaRPr lang="es-ES"/>
        </a:p>
      </dgm:t>
    </dgm:pt>
    <dgm:pt modelId="{A2E1A0D5-68F9-40D3-B562-2B7DE4D39148}" type="pres">
      <dgm:prSet presAssocID="{41DD60FF-6F31-4285-AB92-867F21AB74DF}" presName="connectorText" presStyleLbl="sibTrans2D1" presStyleIdx="2" presStyleCnt="3"/>
      <dgm:spPr/>
      <dgm:t>
        <a:bodyPr/>
        <a:lstStyle/>
        <a:p>
          <a:endParaRPr lang="es-ES"/>
        </a:p>
      </dgm:t>
    </dgm:pt>
    <dgm:pt modelId="{B933B97E-D332-4987-9FB8-41D1A7B57780}" type="pres">
      <dgm:prSet presAssocID="{41DD60FF-6F31-4285-AB92-867F21AB74DF}" presName="lastNode" presStyleLbl="node1" presStyleIdx="3" presStyleCnt="4" custScaleX="147520" custScaleY="74101">
        <dgm:presLayoutVars>
          <dgm:bulletEnabled val="1"/>
        </dgm:presLayoutVars>
      </dgm:prSet>
      <dgm:spPr/>
      <dgm:t>
        <a:bodyPr/>
        <a:lstStyle/>
        <a:p>
          <a:endParaRPr lang="es-ES"/>
        </a:p>
      </dgm:t>
    </dgm:pt>
  </dgm:ptLst>
  <dgm:cxnLst>
    <dgm:cxn modelId="{65150050-912C-42D8-A2E1-A3E9D945A6C4}" srcId="{41DD60FF-6F31-4285-AB92-867F21AB74DF}" destId="{A791CCD2-B31D-4FBF-A520-3E0D32214068}" srcOrd="0" destOrd="0" parTransId="{BB416BCB-0533-4A1A-8EED-4D8EEC0C544A}" sibTransId="{F35BBCFB-DC8E-421E-8068-B73070059EF4}"/>
    <dgm:cxn modelId="{236A2032-6FA8-4A7B-AF9E-A93901DF973E}" srcId="{41DD60FF-6F31-4285-AB92-867F21AB74DF}" destId="{A7561131-969E-4580-84A8-689A61B1E6BD}" srcOrd="2" destOrd="0" parTransId="{64DAAB18-9E56-46FB-B2AB-16AEC2D0187B}" sibTransId="{EC2B5C83-1E6E-47B1-AF98-93F7CBAA1037}"/>
    <dgm:cxn modelId="{F72751B2-D893-4BBF-9B23-DE8E9E3A08B2}" type="presOf" srcId="{57E7F2D7-0406-4B08-9596-DDDBD0C2E08E}" destId="{B933B97E-D332-4987-9FB8-41D1A7B57780}" srcOrd="0" destOrd="0" presId="urn:microsoft.com/office/officeart/2005/8/layout/equation2"/>
    <dgm:cxn modelId="{C9889C85-4849-45CC-A707-7A017BFC9369}" type="presOf" srcId="{A7561131-969E-4580-84A8-689A61B1E6BD}" destId="{810EC417-4C5C-4B3F-A224-DEF5EB8B5085}" srcOrd="0" destOrd="0" presId="urn:microsoft.com/office/officeart/2005/8/layout/equation2"/>
    <dgm:cxn modelId="{EBF445BA-1F7F-4105-854B-21027374B8C8}" type="presOf" srcId="{EC2B5C83-1E6E-47B1-AF98-93F7CBAA1037}" destId="{BF37146F-CDA9-4B3A-ABDF-01E188CD70DA}" srcOrd="0" destOrd="0" presId="urn:microsoft.com/office/officeart/2005/8/layout/equation2"/>
    <dgm:cxn modelId="{BF778787-F675-45A3-9484-71B845A73B0A}" srcId="{41DD60FF-6F31-4285-AB92-867F21AB74DF}" destId="{57E7F2D7-0406-4B08-9596-DDDBD0C2E08E}" srcOrd="3" destOrd="0" parTransId="{4E8E126D-66C0-4D25-83D7-C40AB16B79DD}" sibTransId="{9A8D6572-42AE-492E-B65E-BD62705F0503}"/>
    <dgm:cxn modelId="{84929D49-AEF0-46C2-AF74-92C94C9F26E1}" type="presOf" srcId="{A791CCD2-B31D-4FBF-A520-3E0D32214068}" destId="{C4781888-E75D-4137-ABD0-D63C51382503}" srcOrd="0" destOrd="0" presId="urn:microsoft.com/office/officeart/2005/8/layout/equation2"/>
    <dgm:cxn modelId="{12040FE1-B33E-4EBE-9505-59416D5AD80D}" type="presOf" srcId="{918AEB54-F728-4C2D-AA9C-62FCD3B49180}" destId="{594C231B-7AA4-4010-AE92-DDC43D237D2D}" srcOrd="0" destOrd="0" presId="urn:microsoft.com/office/officeart/2005/8/layout/equation2"/>
    <dgm:cxn modelId="{0BD8C577-D813-4417-9C2A-6F5E59D3CC16}" type="presOf" srcId="{F35BBCFB-DC8E-421E-8068-B73070059EF4}" destId="{F3A50F93-02A2-4C70-8654-50023342E5E2}" srcOrd="0" destOrd="0" presId="urn:microsoft.com/office/officeart/2005/8/layout/equation2"/>
    <dgm:cxn modelId="{33B93CD0-A4CE-4EE1-ABE6-C1ACE7F26FFD}" type="presOf" srcId="{41DD60FF-6F31-4285-AB92-867F21AB74DF}" destId="{DB9F4A91-0E03-4275-83DE-C83E8CCE78CC}" srcOrd="0" destOrd="0" presId="urn:microsoft.com/office/officeart/2005/8/layout/equation2"/>
    <dgm:cxn modelId="{D0D68A80-D08D-4D5D-A222-7C5F7AC1C6BB}" srcId="{41DD60FF-6F31-4285-AB92-867F21AB74DF}" destId="{918AEB54-F728-4C2D-AA9C-62FCD3B49180}" srcOrd="1" destOrd="0" parTransId="{441FC26A-2285-4132-8F57-B953F0AD244E}" sibTransId="{056E918C-B66A-4144-BC42-86296657ED0A}"/>
    <dgm:cxn modelId="{74C5BDFD-E0DB-4EF5-B395-1D1EA69C4254}" type="presOf" srcId="{EC2B5C83-1E6E-47B1-AF98-93F7CBAA1037}" destId="{A2E1A0D5-68F9-40D3-B562-2B7DE4D39148}" srcOrd="1" destOrd="0" presId="urn:microsoft.com/office/officeart/2005/8/layout/equation2"/>
    <dgm:cxn modelId="{1B7FE524-22AD-4519-81D4-6DBDAC9ABCE2}" type="presOf" srcId="{056E918C-B66A-4144-BC42-86296657ED0A}" destId="{4889A289-AA1A-4D40-8E3D-6CA58911685C}" srcOrd="0" destOrd="0" presId="urn:microsoft.com/office/officeart/2005/8/layout/equation2"/>
    <dgm:cxn modelId="{ABDBCF18-28E2-4728-BB59-785D3339D8F9}" type="presParOf" srcId="{DB9F4A91-0E03-4275-83DE-C83E8CCE78CC}" destId="{BEC82917-956E-40C7-AFE6-812F0D1DF319}" srcOrd="0" destOrd="0" presId="urn:microsoft.com/office/officeart/2005/8/layout/equation2"/>
    <dgm:cxn modelId="{72ACD611-8155-4585-98D1-B2D1A79C50EB}" type="presParOf" srcId="{BEC82917-956E-40C7-AFE6-812F0D1DF319}" destId="{C4781888-E75D-4137-ABD0-D63C51382503}" srcOrd="0" destOrd="0" presId="urn:microsoft.com/office/officeart/2005/8/layout/equation2"/>
    <dgm:cxn modelId="{8A35C2CC-DFB3-42EE-BEC6-92CEBDD0DC6A}" type="presParOf" srcId="{BEC82917-956E-40C7-AFE6-812F0D1DF319}" destId="{AF06F391-9CC5-42CC-99BC-D70C65FA6C0C}" srcOrd="1" destOrd="0" presId="urn:microsoft.com/office/officeart/2005/8/layout/equation2"/>
    <dgm:cxn modelId="{894D2582-B3A6-4758-981D-58D1BCA4CDE0}" type="presParOf" srcId="{BEC82917-956E-40C7-AFE6-812F0D1DF319}" destId="{F3A50F93-02A2-4C70-8654-50023342E5E2}" srcOrd="2" destOrd="0" presId="urn:microsoft.com/office/officeart/2005/8/layout/equation2"/>
    <dgm:cxn modelId="{37EAB917-8738-4E9A-9E70-BE7C5C212A7B}" type="presParOf" srcId="{BEC82917-956E-40C7-AFE6-812F0D1DF319}" destId="{8BE623DE-3D8B-4792-9873-95DC21EE3C28}" srcOrd="3" destOrd="0" presId="urn:microsoft.com/office/officeart/2005/8/layout/equation2"/>
    <dgm:cxn modelId="{BB40F1CC-4E71-49F7-95AA-103140AD38F8}" type="presParOf" srcId="{BEC82917-956E-40C7-AFE6-812F0D1DF319}" destId="{594C231B-7AA4-4010-AE92-DDC43D237D2D}" srcOrd="4" destOrd="0" presId="urn:microsoft.com/office/officeart/2005/8/layout/equation2"/>
    <dgm:cxn modelId="{C132BA8E-4068-4139-9F7C-02D4BB5DFE67}" type="presParOf" srcId="{BEC82917-956E-40C7-AFE6-812F0D1DF319}" destId="{CE69318E-E3C4-4A4A-AEAF-F5E8DBFC2E2E}" srcOrd="5" destOrd="0" presId="urn:microsoft.com/office/officeart/2005/8/layout/equation2"/>
    <dgm:cxn modelId="{0A162109-FC92-4091-AEB2-8BCA27793E70}" type="presParOf" srcId="{BEC82917-956E-40C7-AFE6-812F0D1DF319}" destId="{4889A289-AA1A-4D40-8E3D-6CA58911685C}" srcOrd="6" destOrd="0" presId="urn:microsoft.com/office/officeart/2005/8/layout/equation2"/>
    <dgm:cxn modelId="{91B0A78A-810A-4DC2-A4EB-22EAB7C9A81A}" type="presParOf" srcId="{BEC82917-956E-40C7-AFE6-812F0D1DF319}" destId="{7DD1A7A3-0E3B-4492-BBB7-93B6D7BBCCC6}" srcOrd="7" destOrd="0" presId="urn:microsoft.com/office/officeart/2005/8/layout/equation2"/>
    <dgm:cxn modelId="{EA328403-3615-43B6-819A-4FC630C2645A}" type="presParOf" srcId="{BEC82917-956E-40C7-AFE6-812F0D1DF319}" destId="{810EC417-4C5C-4B3F-A224-DEF5EB8B5085}" srcOrd="8" destOrd="0" presId="urn:microsoft.com/office/officeart/2005/8/layout/equation2"/>
    <dgm:cxn modelId="{4E153552-187D-41E5-8891-B2367D67DF68}" type="presParOf" srcId="{DB9F4A91-0E03-4275-83DE-C83E8CCE78CC}" destId="{BF37146F-CDA9-4B3A-ABDF-01E188CD70DA}" srcOrd="1" destOrd="0" presId="urn:microsoft.com/office/officeart/2005/8/layout/equation2"/>
    <dgm:cxn modelId="{4EC2F4D9-7597-4CC2-8623-1B8D1FAE5AF0}" type="presParOf" srcId="{BF37146F-CDA9-4B3A-ABDF-01E188CD70DA}" destId="{A2E1A0D5-68F9-40D3-B562-2B7DE4D39148}" srcOrd="0" destOrd="0" presId="urn:microsoft.com/office/officeart/2005/8/layout/equation2"/>
    <dgm:cxn modelId="{2E9283F2-5C0C-4D34-8C6D-67E0C6F755A9}" type="presParOf" srcId="{DB9F4A91-0E03-4275-83DE-C83E8CCE78CC}" destId="{B933B97E-D332-4987-9FB8-41D1A7B57780}" srcOrd="2" destOrd="0" presId="urn:microsoft.com/office/officeart/2005/8/layout/equation2"/>
  </dgm:cxnLst>
  <dgm:bg/>
  <dgm:whole/>
  <dgm:extLst>
    <a:ext uri="http://schemas.microsoft.com/office/drawing/2008/diagram">
      <dsp:dataModelExt xmlns:dsp="http://schemas.microsoft.com/office/drawing/2008/diagram" relId="rId6" minVer="http://schemas.openxmlformats.org/drawingml/2006/diagram"/>
    </a:ext>
    <a:ext uri="{C62137D5-CB1D-491B-B009-E17868A290BF}">
      <dgm14:recolorImg xmlns:dgm14="http://schemas.microsoft.com/office/drawing/2010/diagram" val="1"/>
    </a:ext>
  </dgm:extLst>
</dgm:dataModel>
</file>

<file path=xl/diagrams/data3.xml><?xml version="1.0" encoding="utf-8"?>
<dgm:dataModel xmlns:dgm="http://schemas.openxmlformats.org/drawingml/2006/diagram" xmlns:a="http://schemas.openxmlformats.org/drawingml/2006/main">
  <dgm:ptLst>
    <dgm:pt modelId="{41DD60FF-6F31-4285-AB92-867F21AB74DF}" type="doc">
      <dgm:prSet loTypeId="urn:microsoft.com/office/officeart/2005/8/layout/equation2" loCatId="process" qsTypeId="urn:microsoft.com/office/officeart/2005/8/quickstyle/3d1" qsCatId="3D" csTypeId="urn:microsoft.com/office/officeart/2005/8/colors/colorful3" csCatId="colorful" phldr="1"/>
      <dgm:spPr/>
    </dgm:pt>
    <dgm:pt modelId="{A791CCD2-B31D-4FBF-A520-3E0D32214068}">
      <dgm:prSet phldrT="[Texto]" custT="1"/>
      <dgm:spPr>
        <a:solidFill>
          <a:schemeClr val="accent6">
            <a:lumMod val="75000"/>
          </a:schemeClr>
        </a:solidFill>
      </dgm:spPr>
      <dgm:t>
        <a:bodyPr/>
        <a:lstStyle/>
        <a:p>
          <a:r>
            <a:rPr lang="es-CO" sz="1500" b="1" i="1">
              <a:solidFill>
                <a:schemeClr val="accent4">
                  <a:lumMod val="60000"/>
                  <a:lumOff val="40000"/>
                </a:schemeClr>
              </a:solidFill>
            </a:rPr>
            <a:t>Insumos</a:t>
          </a:r>
        </a:p>
        <a:p>
          <a:endParaRPr lang="es-CO" sz="1500" b="1" i="1">
            <a:solidFill>
              <a:schemeClr val="accent4">
                <a:lumMod val="60000"/>
                <a:lumOff val="40000"/>
              </a:schemeClr>
            </a:solidFill>
          </a:endParaRPr>
        </a:p>
      </dgm:t>
    </dgm:pt>
    <dgm:pt modelId="{BB416BCB-0533-4A1A-8EED-4D8EEC0C544A}" type="parTrans" cxnId="{65150050-912C-42D8-A2E1-A3E9D945A6C4}">
      <dgm:prSet/>
      <dgm:spPr/>
      <dgm:t>
        <a:bodyPr/>
        <a:lstStyle/>
        <a:p>
          <a:endParaRPr lang="es-CO" sz="1500" b="1" i="1">
            <a:solidFill>
              <a:schemeClr val="accent4">
                <a:lumMod val="60000"/>
                <a:lumOff val="40000"/>
              </a:schemeClr>
            </a:solidFill>
          </a:endParaRPr>
        </a:p>
      </dgm:t>
    </dgm:pt>
    <dgm:pt modelId="{F35BBCFB-DC8E-421E-8068-B73070059EF4}" type="sibTrans" cxnId="{65150050-912C-42D8-A2E1-A3E9D945A6C4}">
      <dgm:prSet custT="1"/>
      <dgm:spPr>
        <a:solidFill>
          <a:schemeClr val="accent6">
            <a:lumMod val="50000"/>
          </a:schemeClr>
        </a:solidFill>
      </dgm:spPr>
      <dgm:t>
        <a:bodyPr/>
        <a:lstStyle/>
        <a:p>
          <a:endParaRPr lang="es-CO" sz="1500" b="1" i="1">
            <a:solidFill>
              <a:schemeClr val="accent4">
                <a:lumMod val="60000"/>
                <a:lumOff val="40000"/>
              </a:schemeClr>
            </a:solidFill>
          </a:endParaRPr>
        </a:p>
      </dgm:t>
    </dgm:pt>
    <dgm:pt modelId="{A7561131-969E-4580-84A8-689A61B1E6BD}">
      <dgm:prSet phldrT="[Texto]" custT="1"/>
      <dgm:spPr/>
      <dgm:t>
        <a:bodyPr/>
        <a:lstStyle/>
        <a:p>
          <a:r>
            <a:rPr lang="es-CO" sz="1500" b="1" i="1">
              <a:solidFill>
                <a:schemeClr val="accent4">
                  <a:lumMod val="60000"/>
                  <a:lumOff val="40000"/>
                </a:schemeClr>
              </a:solidFill>
            </a:rPr>
            <a:t>Otros Costos</a:t>
          </a:r>
        </a:p>
        <a:p>
          <a:endParaRPr lang="es-CO" sz="1500" b="1" i="1">
            <a:solidFill>
              <a:schemeClr val="accent4">
                <a:lumMod val="60000"/>
                <a:lumOff val="40000"/>
              </a:schemeClr>
            </a:solidFill>
          </a:endParaRPr>
        </a:p>
      </dgm:t>
    </dgm:pt>
    <dgm:pt modelId="{64DAAB18-9E56-46FB-B2AB-16AEC2D0187B}" type="parTrans" cxnId="{236A2032-6FA8-4A7B-AF9E-A93901DF973E}">
      <dgm:prSet/>
      <dgm:spPr/>
      <dgm:t>
        <a:bodyPr/>
        <a:lstStyle/>
        <a:p>
          <a:endParaRPr lang="es-CO" sz="1500" b="1" i="1">
            <a:solidFill>
              <a:schemeClr val="accent4">
                <a:lumMod val="60000"/>
                <a:lumOff val="40000"/>
              </a:schemeClr>
            </a:solidFill>
          </a:endParaRPr>
        </a:p>
      </dgm:t>
    </dgm:pt>
    <dgm:pt modelId="{EC2B5C83-1E6E-47B1-AF98-93F7CBAA1037}" type="sibTrans" cxnId="{236A2032-6FA8-4A7B-AF9E-A93901DF973E}">
      <dgm:prSet custT="1"/>
      <dgm:spPr/>
      <dgm:t>
        <a:bodyPr/>
        <a:lstStyle/>
        <a:p>
          <a:endParaRPr lang="es-CO" sz="1500" b="1" i="1">
            <a:solidFill>
              <a:schemeClr val="accent4">
                <a:lumMod val="60000"/>
                <a:lumOff val="40000"/>
              </a:schemeClr>
            </a:solidFill>
          </a:endParaRPr>
        </a:p>
      </dgm:t>
    </dgm:pt>
    <dgm:pt modelId="{57E7F2D7-0406-4B08-9596-DDDBD0C2E08E}">
      <dgm:prSet phldrT="[Texto]" custT="1"/>
      <dgm:spPr/>
      <dgm:t>
        <a:bodyPr/>
        <a:lstStyle/>
        <a:p>
          <a:r>
            <a:rPr lang="es-CO" sz="1500" b="1" i="1">
              <a:solidFill>
                <a:schemeClr val="accent4">
                  <a:lumMod val="60000"/>
                  <a:lumOff val="40000"/>
                </a:schemeClr>
              </a:solidFill>
            </a:rPr>
            <a:t>Costos Totales</a:t>
          </a:r>
        </a:p>
        <a:p>
          <a:endParaRPr lang="es-CO" sz="1500" b="1" i="1">
            <a:solidFill>
              <a:schemeClr val="accent4">
                <a:lumMod val="60000"/>
                <a:lumOff val="40000"/>
              </a:schemeClr>
            </a:solidFill>
          </a:endParaRPr>
        </a:p>
      </dgm:t>
    </dgm:pt>
    <dgm:pt modelId="{4E8E126D-66C0-4D25-83D7-C40AB16B79DD}" type="parTrans" cxnId="{BF778787-F675-45A3-9484-71B845A73B0A}">
      <dgm:prSet/>
      <dgm:spPr/>
      <dgm:t>
        <a:bodyPr/>
        <a:lstStyle/>
        <a:p>
          <a:endParaRPr lang="es-CO" sz="1500" b="1" i="1">
            <a:solidFill>
              <a:schemeClr val="accent4">
                <a:lumMod val="60000"/>
                <a:lumOff val="40000"/>
              </a:schemeClr>
            </a:solidFill>
          </a:endParaRPr>
        </a:p>
      </dgm:t>
    </dgm:pt>
    <dgm:pt modelId="{9A8D6572-42AE-492E-B65E-BD62705F0503}" type="sibTrans" cxnId="{BF778787-F675-45A3-9484-71B845A73B0A}">
      <dgm:prSet/>
      <dgm:spPr/>
      <dgm:t>
        <a:bodyPr/>
        <a:lstStyle/>
        <a:p>
          <a:endParaRPr lang="es-CO" sz="1500" b="1" i="1">
            <a:solidFill>
              <a:schemeClr val="accent4">
                <a:lumMod val="60000"/>
                <a:lumOff val="40000"/>
              </a:schemeClr>
            </a:solidFill>
          </a:endParaRPr>
        </a:p>
      </dgm:t>
    </dgm:pt>
    <dgm:pt modelId="{918AEB54-F728-4C2D-AA9C-62FCD3B49180}">
      <dgm:prSet custT="1"/>
      <dgm:spPr/>
      <dgm:t>
        <a:bodyPr/>
        <a:lstStyle/>
        <a:p>
          <a:r>
            <a:rPr lang="es-CO" sz="1500" b="1" i="1">
              <a:solidFill>
                <a:schemeClr val="accent4">
                  <a:lumMod val="60000"/>
                  <a:lumOff val="40000"/>
                </a:schemeClr>
              </a:solidFill>
            </a:rPr>
            <a:t>Mano de Obra</a:t>
          </a:r>
        </a:p>
        <a:p>
          <a:endParaRPr lang="es-CO" sz="1500" b="1" i="1">
            <a:solidFill>
              <a:schemeClr val="accent4">
                <a:lumMod val="60000"/>
                <a:lumOff val="40000"/>
              </a:schemeClr>
            </a:solidFill>
          </a:endParaRPr>
        </a:p>
      </dgm:t>
    </dgm:pt>
    <dgm:pt modelId="{441FC26A-2285-4132-8F57-B953F0AD244E}" type="parTrans" cxnId="{D0D68A80-D08D-4D5D-A222-7C5F7AC1C6BB}">
      <dgm:prSet/>
      <dgm:spPr/>
      <dgm:t>
        <a:bodyPr/>
        <a:lstStyle/>
        <a:p>
          <a:endParaRPr lang="es-CO" sz="1500" b="1" i="1">
            <a:solidFill>
              <a:schemeClr val="accent4">
                <a:lumMod val="60000"/>
                <a:lumOff val="40000"/>
              </a:schemeClr>
            </a:solidFill>
          </a:endParaRPr>
        </a:p>
      </dgm:t>
    </dgm:pt>
    <dgm:pt modelId="{056E918C-B66A-4144-BC42-86296657ED0A}" type="sibTrans" cxnId="{D0D68A80-D08D-4D5D-A222-7C5F7AC1C6BB}">
      <dgm:prSet custT="1"/>
      <dgm:spPr/>
      <dgm:t>
        <a:bodyPr/>
        <a:lstStyle/>
        <a:p>
          <a:endParaRPr lang="es-CO" sz="1500" b="1" i="1">
            <a:solidFill>
              <a:schemeClr val="accent4">
                <a:lumMod val="60000"/>
                <a:lumOff val="40000"/>
              </a:schemeClr>
            </a:solidFill>
          </a:endParaRPr>
        </a:p>
      </dgm:t>
    </dgm:pt>
    <dgm:pt modelId="{DB9F4A91-0E03-4275-83DE-C83E8CCE78CC}" type="pres">
      <dgm:prSet presAssocID="{41DD60FF-6F31-4285-AB92-867F21AB74DF}" presName="Name0" presStyleCnt="0">
        <dgm:presLayoutVars>
          <dgm:dir/>
          <dgm:resizeHandles val="exact"/>
        </dgm:presLayoutVars>
      </dgm:prSet>
      <dgm:spPr/>
    </dgm:pt>
    <dgm:pt modelId="{BEC82917-956E-40C7-AFE6-812F0D1DF319}" type="pres">
      <dgm:prSet presAssocID="{41DD60FF-6F31-4285-AB92-867F21AB74DF}" presName="vNodes" presStyleCnt="0"/>
      <dgm:spPr/>
    </dgm:pt>
    <dgm:pt modelId="{C4781888-E75D-4137-ABD0-D63C51382503}" type="pres">
      <dgm:prSet presAssocID="{A791CCD2-B31D-4FBF-A520-3E0D32214068}" presName="node" presStyleLbl="node1" presStyleIdx="0" presStyleCnt="4" custScaleX="312643" custScaleY="140882">
        <dgm:presLayoutVars>
          <dgm:bulletEnabled val="1"/>
        </dgm:presLayoutVars>
      </dgm:prSet>
      <dgm:spPr/>
      <dgm:t>
        <a:bodyPr/>
        <a:lstStyle/>
        <a:p>
          <a:endParaRPr lang="es-ES"/>
        </a:p>
      </dgm:t>
    </dgm:pt>
    <dgm:pt modelId="{AF06F391-9CC5-42CC-99BC-D70C65FA6C0C}" type="pres">
      <dgm:prSet presAssocID="{F35BBCFB-DC8E-421E-8068-B73070059EF4}" presName="spacerT" presStyleCnt="0"/>
      <dgm:spPr/>
    </dgm:pt>
    <dgm:pt modelId="{F3A50F93-02A2-4C70-8654-50023342E5E2}" type="pres">
      <dgm:prSet presAssocID="{F35BBCFB-DC8E-421E-8068-B73070059EF4}" presName="sibTrans" presStyleLbl="sibTrans2D1" presStyleIdx="0" presStyleCnt="3"/>
      <dgm:spPr/>
      <dgm:t>
        <a:bodyPr/>
        <a:lstStyle/>
        <a:p>
          <a:endParaRPr lang="es-ES"/>
        </a:p>
      </dgm:t>
    </dgm:pt>
    <dgm:pt modelId="{8BE623DE-3D8B-4792-9873-95DC21EE3C28}" type="pres">
      <dgm:prSet presAssocID="{F35BBCFB-DC8E-421E-8068-B73070059EF4}" presName="spacerB" presStyleCnt="0"/>
      <dgm:spPr/>
    </dgm:pt>
    <dgm:pt modelId="{594C231B-7AA4-4010-AE92-DDC43D237D2D}" type="pres">
      <dgm:prSet presAssocID="{918AEB54-F728-4C2D-AA9C-62FCD3B49180}" presName="node" presStyleLbl="node1" presStyleIdx="1" presStyleCnt="4" custScaleX="312643" custScaleY="140882">
        <dgm:presLayoutVars>
          <dgm:bulletEnabled val="1"/>
        </dgm:presLayoutVars>
      </dgm:prSet>
      <dgm:spPr/>
      <dgm:t>
        <a:bodyPr/>
        <a:lstStyle/>
        <a:p>
          <a:endParaRPr lang="es-ES"/>
        </a:p>
      </dgm:t>
    </dgm:pt>
    <dgm:pt modelId="{CE69318E-E3C4-4A4A-AEAF-F5E8DBFC2E2E}" type="pres">
      <dgm:prSet presAssocID="{056E918C-B66A-4144-BC42-86296657ED0A}" presName="spacerT" presStyleCnt="0"/>
      <dgm:spPr/>
    </dgm:pt>
    <dgm:pt modelId="{4889A289-AA1A-4D40-8E3D-6CA58911685C}" type="pres">
      <dgm:prSet presAssocID="{056E918C-B66A-4144-BC42-86296657ED0A}" presName="sibTrans" presStyleLbl="sibTrans2D1" presStyleIdx="1" presStyleCnt="3"/>
      <dgm:spPr/>
      <dgm:t>
        <a:bodyPr/>
        <a:lstStyle/>
        <a:p>
          <a:endParaRPr lang="es-ES"/>
        </a:p>
      </dgm:t>
    </dgm:pt>
    <dgm:pt modelId="{7DD1A7A3-0E3B-4492-BBB7-93B6D7BBCCC6}" type="pres">
      <dgm:prSet presAssocID="{056E918C-B66A-4144-BC42-86296657ED0A}" presName="spacerB" presStyleCnt="0"/>
      <dgm:spPr/>
    </dgm:pt>
    <dgm:pt modelId="{810EC417-4C5C-4B3F-A224-DEF5EB8B5085}" type="pres">
      <dgm:prSet presAssocID="{A7561131-969E-4580-84A8-689A61B1E6BD}" presName="node" presStyleLbl="node1" presStyleIdx="2" presStyleCnt="4" custScaleX="312643" custScaleY="140882">
        <dgm:presLayoutVars>
          <dgm:bulletEnabled val="1"/>
        </dgm:presLayoutVars>
      </dgm:prSet>
      <dgm:spPr/>
      <dgm:t>
        <a:bodyPr/>
        <a:lstStyle/>
        <a:p>
          <a:endParaRPr lang="es-ES"/>
        </a:p>
      </dgm:t>
    </dgm:pt>
    <dgm:pt modelId="{BF37146F-CDA9-4B3A-ABDF-01E188CD70DA}" type="pres">
      <dgm:prSet presAssocID="{41DD60FF-6F31-4285-AB92-867F21AB74DF}" presName="sibTransLast" presStyleLbl="sibTrans2D1" presStyleIdx="2" presStyleCnt="3"/>
      <dgm:spPr/>
      <dgm:t>
        <a:bodyPr/>
        <a:lstStyle/>
        <a:p>
          <a:endParaRPr lang="es-ES"/>
        </a:p>
      </dgm:t>
    </dgm:pt>
    <dgm:pt modelId="{A2E1A0D5-68F9-40D3-B562-2B7DE4D39148}" type="pres">
      <dgm:prSet presAssocID="{41DD60FF-6F31-4285-AB92-867F21AB74DF}" presName="connectorText" presStyleLbl="sibTrans2D1" presStyleIdx="2" presStyleCnt="3"/>
      <dgm:spPr/>
      <dgm:t>
        <a:bodyPr/>
        <a:lstStyle/>
        <a:p>
          <a:endParaRPr lang="es-ES"/>
        </a:p>
      </dgm:t>
    </dgm:pt>
    <dgm:pt modelId="{B933B97E-D332-4987-9FB8-41D1A7B57780}" type="pres">
      <dgm:prSet presAssocID="{41DD60FF-6F31-4285-AB92-867F21AB74DF}" presName="lastNode" presStyleLbl="node1" presStyleIdx="3" presStyleCnt="4" custScaleX="147520" custScaleY="74101">
        <dgm:presLayoutVars>
          <dgm:bulletEnabled val="1"/>
        </dgm:presLayoutVars>
      </dgm:prSet>
      <dgm:spPr/>
      <dgm:t>
        <a:bodyPr/>
        <a:lstStyle/>
        <a:p>
          <a:endParaRPr lang="es-ES"/>
        </a:p>
      </dgm:t>
    </dgm:pt>
  </dgm:ptLst>
  <dgm:cxnLst>
    <dgm:cxn modelId="{65150050-912C-42D8-A2E1-A3E9D945A6C4}" srcId="{41DD60FF-6F31-4285-AB92-867F21AB74DF}" destId="{A791CCD2-B31D-4FBF-A520-3E0D32214068}" srcOrd="0" destOrd="0" parTransId="{BB416BCB-0533-4A1A-8EED-4D8EEC0C544A}" sibTransId="{F35BBCFB-DC8E-421E-8068-B73070059EF4}"/>
    <dgm:cxn modelId="{236A2032-6FA8-4A7B-AF9E-A93901DF973E}" srcId="{41DD60FF-6F31-4285-AB92-867F21AB74DF}" destId="{A7561131-969E-4580-84A8-689A61B1E6BD}" srcOrd="2" destOrd="0" parTransId="{64DAAB18-9E56-46FB-B2AB-16AEC2D0187B}" sibTransId="{EC2B5C83-1E6E-47B1-AF98-93F7CBAA1037}"/>
    <dgm:cxn modelId="{F72751B2-D893-4BBF-9B23-DE8E9E3A08B2}" type="presOf" srcId="{57E7F2D7-0406-4B08-9596-DDDBD0C2E08E}" destId="{B933B97E-D332-4987-9FB8-41D1A7B57780}" srcOrd="0" destOrd="0" presId="urn:microsoft.com/office/officeart/2005/8/layout/equation2"/>
    <dgm:cxn modelId="{C9889C85-4849-45CC-A707-7A017BFC9369}" type="presOf" srcId="{A7561131-969E-4580-84A8-689A61B1E6BD}" destId="{810EC417-4C5C-4B3F-A224-DEF5EB8B5085}" srcOrd="0" destOrd="0" presId="urn:microsoft.com/office/officeart/2005/8/layout/equation2"/>
    <dgm:cxn modelId="{EBF445BA-1F7F-4105-854B-21027374B8C8}" type="presOf" srcId="{EC2B5C83-1E6E-47B1-AF98-93F7CBAA1037}" destId="{BF37146F-CDA9-4B3A-ABDF-01E188CD70DA}" srcOrd="0" destOrd="0" presId="urn:microsoft.com/office/officeart/2005/8/layout/equation2"/>
    <dgm:cxn modelId="{BF778787-F675-45A3-9484-71B845A73B0A}" srcId="{41DD60FF-6F31-4285-AB92-867F21AB74DF}" destId="{57E7F2D7-0406-4B08-9596-DDDBD0C2E08E}" srcOrd="3" destOrd="0" parTransId="{4E8E126D-66C0-4D25-83D7-C40AB16B79DD}" sibTransId="{9A8D6572-42AE-492E-B65E-BD62705F0503}"/>
    <dgm:cxn modelId="{84929D49-AEF0-46C2-AF74-92C94C9F26E1}" type="presOf" srcId="{A791CCD2-B31D-4FBF-A520-3E0D32214068}" destId="{C4781888-E75D-4137-ABD0-D63C51382503}" srcOrd="0" destOrd="0" presId="urn:microsoft.com/office/officeart/2005/8/layout/equation2"/>
    <dgm:cxn modelId="{12040FE1-B33E-4EBE-9505-59416D5AD80D}" type="presOf" srcId="{918AEB54-F728-4C2D-AA9C-62FCD3B49180}" destId="{594C231B-7AA4-4010-AE92-DDC43D237D2D}" srcOrd="0" destOrd="0" presId="urn:microsoft.com/office/officeart/2005/8/layout/equation2"/>
    <dgm:cxn modelId="{0BD8C577-D813-4417-9C2A-6F5E59D3CC16}" type="presOf" srcId="{F35BBCFB-DC8E-421E-8068-B73070059EF4}" destId="{F3A50F93-02A2-4C70-8654-50023342E5E2}" srcOrd="0" destOrd="0" presId="urn:microsoft.com/office/officeart/2005/8/layout/equation2"/>
    <dgm:cxn modelId="{33B93CD0-A4CE-4EE1-ABE6-C1ACE7F26FFD}" type="presOf" srcId="{41DD60FF-6F31-4285-AB92-867F21AB74DF}" destId="{DB9F4A91-0E03-4275-83DE-C83E8CCE78CC}" srcOrd="0" destOrd="0" presId="urn:microsoft.com/office/officeart/2005/8/layout/equation2"/>
    <dgm:cxn modelId="{D0D68A80-D08D-4D5D-A222-7C5F7AC1C6BB}" srcId="{41DD60FF-6F31-4285-AB92-867F21AB74DF}" destId="{918AEB54-F728-4C2D-AA9C-62FCD3B49180}" srcOrd="1" destOrd="0" parTransId="{441FC26A-2285-4132-8F57-B953F0AD244E}" sibTransId="{056E918C-B66A-4144-BC42-86296657ED0A}"/>
    <dgm:cxn modelId="{74C5BDFD-E0DB-4EF5-B395-1D1EA69C4254}" type="presOf" srcId="{EC2B5C83-1E6E-47B1-AF98-93F7CBAA1037}" destId="{A2E1A0D5-68F9-40D3-B562-2B7DE4D39148}" srcOrd="1" destOrd="0" presId="urn:microsoft.com/office/officeart/2005/8/layout/equation2"/>
    <dgm:cxn modelId="{1B7FE524-22AD-4519-81D4-6DBDAC9ABCE2}" type="presOf" srcId="{056E918C-B66A-4144-BC42-86296657ED0A}" destId="{4889A289-AA1A-4D40-8E3D-6CA58911685C}" srcOrd="0" destOrd="0" presId="urn:microsoft.com/office/officeart/2005/8/layout/equation2"/>
    <dgm:cxn modelId="{ABDBCF18-28E2-4728-BB59-785D3339D8F9}" type="presParOf" srcId="{DB9F4A91-0E03-4275-83DE-C83E8CCE78CC}" destId="{BEC82917-956E-40C7-AFE6-812F0D1DF319}" srcOrd="0" destOrd="0" presId="urn:microsoft.com/office/officeart/2005/8/layout/equation2"/>
    <dgm:cxn modelId="{72ACD611-8155-4585-98D1-B2D1A79C50EB}" type="presParOf" srcId="{BEC82917-956E-40C7-AFE6-812F0D1DF319}" destId="{C4781888-E75D-4137-ABD0-D63C51382503}" srcOrd="0" destOrd="0" presId="urn:microsoft.com/office/officeart/2005/8/layout/equation2"/>
    <dgm:cxn modelId="{8A35C2CC-DFB3-42EE-BEC6-92CEBDD0DC6A}" type="presParOf" srcId="{BEC82917-956E-40C7-AFE6-812F0D1DF319}" destId="{AF06F391-9CC5-42CC-99BC-D70C65FA6C0C}" srcOrd="1" destOrd="0" presId="urn:microsoft.com/office/officeart/2005/8/layout/equation2"/>
    <dgm:cxn modelId="{894D2582-B3A6-4758-981D-58D1BCA4CDE0}" type="presParOf" srcId="{BEC82917-956E-40C7-AFE6-812F0D1DF319}" destId="{F3A50F93-02A2-4C70-8654-50023342E5E2}" srcOrd="2" destOrd="0" presId="urn:microsoft.com/office/officeart/2005/8/layout/equation2"/>
    <dgm:cxn modelId="{37EAB917-8738-4E9A-9E70-BE7C5C212A7B}" type="presParOf" srcId="{BEC82917-956E-40C7-AFE6-812F0D1DF319}" destId="{8BE623DE-3D8B-4792-9873-95DC21EE3C28}" srcOrd="3" destOrd="0" presId="urn:microsoft.com/office/officeart/2005/8/layout/equation2"/>
    <dgm:cxn modelId="{BB40F1CC-4E71-49F7-95AA-103140AD38F8}" type="presParOf" srcId="{BEC82917-956E-40C7-AFE6-812F0D1DF319}" destId="{594C231B-7AA4-4010-AE92-DDC43D237D2D}" srcOrd="4" destOrd="0" presId="urn:microsoft.com/office/officeart/2005/8/layout/equation2"/>
    <dgm:cxn modelId="{C132BA8E-4068-4139-9F7C-02D4BB5DFE67}" type="presParOf" srcId="{BEC82917-956E-40C7-AFE6-812F0D1DF319}" destId="{CE69318E-E3C4-4A4A-AEAF-F5E8DBFC2E2E}" srcOrd="5" destOrd="0" presId="urn:microsoft.com/office/officeart/2005/8/layout/equation2"/>
    <dgm:cxn modelId="{0A162109-FC92-4091-AEB2-8BCA27793E70}" type="presParOf" srcId="{BEC82917-956E-40C7-AFE6-812F0D1DF319}" destId="{4889A289-AA1A-4D40-8E3D-6CA58911685C}" srcOrd="6" destOrd="0" presId="urn:microsoft.com/office/officeart/2005/8/layout/equation2"/>
    <dgm:cxn modelId="{91B0A78A-810A-4DC2-A4EB-22EAB7C9A81A}" type="presParOf" srcId="{BEC82917-956E-40C7-AFE6-812F0D1DF319}" destId="{7DD1A7A3-0E3B-4492-BBB7-93B6D7BBCCC6}" srcOrd="7" destOrd="0" presId="urn:microsoft.com/office/officeart/2005/8/layout/equation2"/>
    <dgm:cxn modelId="{EA328403-3615-43B6-819A-4FC630C2645A}" type="presParOf" srcId="{BEC82917-956E-40C7-AFE6-812F0D1DF319}" destId="{810EC417-4C5C-4B3F-A224-DEF5EB8B5085}" srcOrd="8" destOrd="0" presId="urn:microsoft.com/office/officeart/2005/8/layout/equation2"/>
    <dgm:cxn modelId="{4E153552-187D-41E5-8891-B2367D67DF68}" type="presParOf" srcId="{DB9F4A91-0E03-4275-83DE-C83E8CCE78CC}" destId="{BF37146F-CDA9-4B3A-ABDF-01E188CD70DA}" srcOrd="1" destOrd="0" presId="urn:microsoft.com/office/officeart/2005/8/layout/equation2"/>
    <dgm:cxn modelId="{4EC2F4D9-7597-4CC2-8623-1B8D1FAE5AF0}" type="presParOf" srcId="{BF37146F-CDA9-4B3A-ABDF-01E188CD70DA}" destId="{A2E1A0D5-68F9-40D3-B562-2B7DE4D39148}" srcOrd="0" destOrd="0" presId="urn:microsoft.com/office/officeart/2005/8/layout/equation2"/>
    <dgm:cxn modelId="{2E9283F2-5C0C-4D34-8C6D-67E0C6F755A9}" type="presParOf" srcId="{DB9F4A91-0E03-4275-83DE-C83E8CCE78CC}" destId="{B933B97E-D332-4987-9FB8-41D1A7B57780}" srcOrd="2" destOrd="0" presId="urn:microsoft.com/office/officeart/2005/8/layout/equation2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  <a:ext uri="{C62137D5-CB1D-491B-B009-E17868A290BF}">
      <dgm14:recolorImg xmlns:dgm14="http://schemas.microsoft.com/office/drawing/2010/diagram" val="1"/>
    </a:ext>
  </dgm:extLst>
</dgm:dataModel>
</file>

<file path=xl/diagrams/data4.xml><?xml version="1.0" encoding="utf-8"?>
<dgm:dataModel xmlns:dgm="http://schemas.openxmlformats.org/drawingml/2006/diagram" xmlns:a="http://schemas.openxmlformats.org/drawingml/2006/main">
  <dgm:ptLst>
    <dgm:pt modelId="{41DD60FF-6F31-4285-AB92-867F21AB74DF}" type="doc">
      <dgm:prSet loTypeId="urn:microsoft.com/office/officeart/2005/8/layout/equation2" loCatId="process" qsTypeId="urn:microsoft.com/office/officeart/2005/8/quickstyle/3d1" qsCatId="3D" csTypeId="urn:microsoft.com/office/officeart/2005/8/colors/colorful3" csCatId="colorful" phldr="1"/>
      <dgm:spPr/>
    </dgm:pt>
    <dgm:pt modelId="{A791CCD2-B31D-4FBF-A520-3E0D32214068}">
      <dgm:prSet phldrT="[Texto]" custT="1"/>
      <dgm:spPr>
        <a:solidFill>
          <a:schemeClr val="accent6">
            <a:lumMod val="75000"/>
          </a:schemeClr>
        </a:solidFill>
      </dgm:spPr>
      <dgm:t>
        <a:bodyPr/>
        <a:lstStyle/>
        <a:p>
          <a:r>
            <a:rPr lang="es-CO" sz="1500" b="1" i="1">
              <a:solidFill>
                <a:schemeClr val="accent4">
                  <a:lumMod val="60000"/>
                  <a:lumOff val="40000"/>
                </a:schemeClr>
              </a:solidFill>
            </a:rPr>
            <a:t>Insumos</a:t>
          </a:r>
        </a:p>
        <a:p>
          <a:endParaRPr lang="es-CO" sz="1500" b="1" i="1">
            <a:solidFill>
              <a:schemeClr val="accent4">
                <a:lumMod val="60000"/>
                <a:lumOff val="40000"/>
              </a:schemeClr>
            </a:solidFill>
          </a:endParaRPr>
        </a:p>
      </dgm:t>
    </dgm:pt>
    <dgm:pt modelId="{BB416BCB-0533-4A1A-8EED-4D8EEC0C544A}" type="parTrans" cxnId="{65150050-912C-42D8-A2E1-A3E9D945A6C4}">
      <dgm:prSet/>
      <dgm:spPr/>
      <dgm:t>
        <a:bodyPr/>
        <a:lstStyle/>
        <a:p>
          <a:endParaRPr lang="es-CO" sz="1500" b="1" i="1">
            <a:solidFill>
              <a:schemeClr val="accent4">
                <a:lumMod val="60000"/>
                <a:lumOff val="40000"/>
              </a:schemeClr>
            </a:solidFill>
          </a:endParaRPr>
        </a:p>
      </dgm:t>
    </dgm:pt>
    <dgm:pt modelId="{F35BBCFB-DC8E-421E-8068-B73070059EF4}" type="sibTrans" cxnId="{65150050-912C-42D8-A2E1-A3E9D945A6C4}">
      <dgm:prSet custT="1"/>
      <dgm:spPr>
        <a:solidFill>
          <a:schemeClr val="accent6">
            <a:lumMod val="50000"/>
          </a:schemeClr>
        </a:solidFill>
      </dgm:spPr>
      <dgm:t>
        <a:bodyPr/>
        <a:lstStyle/>
        <a:p>
          <a:endParaRPr lang="es-CO" sz="1500" b="1" i="1">
            <a:solidFill>
              <a:schemeClr val="accent4">
                <a:lumMod val="60000"/>
                <a:lumOff val="40000"/>
              </a:schemeClr>
            </a:solidFill>
          </a:endParaRPr>
        </a:p>
      </dgm:t>
    </dgm:pt>
    <dgm:pt modelId="{A7561131-969E-4580-84A8-689A61B1E6BD}">
      <dgm:prSet phldrT="[Texto]" custT="1"/>
      <dgm:spPr/>
      <dgm:t>
        <a:bodyPr/>
        <a:lstStyle/>
        <a:p>
          <a:r>
            <a:rPr lang="es-CO" sz="1500" b="1" i="1">
              <a:solidFill>
                <a:schemeClr val="accent4">
                  <a:lumMod val="60000"/>
                  <a:lumOff val="40000"/>
                </a:schemeClr>
              </a:solidFill>
            </a:rPr>
            <a:t>Otros Costos</a:t>
          </a:r>
        </a:p>
        <a:p>
          <a:endParaRPr lang="es-CO" sz="1500" b="1" i="1">
            <a:solidFill>
              <a:schemeClr val="accent4">
                <a:lumMod val="60000"/>
                <a:lumOff val="40000"/>
              </a:schemeClr>
            </a:solidFill>
          </a:endParaRPr>
        </a:p>
      </dgm:t>
    </dgm:pt>
    <dgm:pt modelId="{64DAAB18-9E56-46FB-B2AB-16AEC2D0187B}" type="parTrans" cxnId="{236A2032-6FA8-4A7B-AF9E-A93901DF973E}">
      <dgm:prSet/>
      <dgm:spPr/>
      <dgm:t>
        <a:bodyPr/>
        <a:lstStyle/>
        <a:p>
          <a:endParaRPr lang="es-CO" sz="1500" b="1" i="1">
            <a:solidFill>
              <a:schemeClr val="accent4">
                <a:lumMod val="60000"/>
                <a:lumOff val="40000"/>
              </a:schemeClr>
            </a:solidFill>
          </a:endParaRPr>
        </a:p>
      </dgm:t>
    </dgm:pt>
    <dgm:pt modelId="{EC2B5C83-1E6E-47B1-AF98-93F7CBAA1037}" type="sibTrans" cxnId="{236A2032-6FA8-4A7B-AF9E-A93901DF973E}">
      <dgm:prSet custT="1"/>
      <dgm:spPr/>
      <dgm:t>
        <a:bodyPr/>
        <a:lstStyle/>
        <a:p>
          <a:endParaRPr lang="es-CO" sz="1500" b="1" i="1">
            <a:solidFill>
              <a:schemeClr val="accent4">
                <a:lumMod val="60000"/>
                <a:lumOff val="40000"/>
              </a:schemeClr>
            </a:solidFill>
          </a:endParaRPr>
        </a:p>
      </dgm:t>
    </dgm:pt>
    <dgm:pt modelId="{57E7F2D7-0406-4B08-9596-DDDBD0C2E08E}">
      <dgm:prSet phldrT="[Texto]" custT="1"/>
      <dgm:spPr/>
      <dgm:t>
        <a:bodyPr/>
        <a:lstStyle/>
        <a:p>
          <a:r>
            <a:rPr lang="es-CO" sz="1500" b="1" i="1">
              <a:solidFill>
                <a:schemeClr val="accent4">
                  <a:lumMod val="60000"/>
                  <a:lumOff val="40000"/>
                </a:schemeClr>
              </a:solidFill>
            </a:rPr>
            <a:t>Costos Totales</a:t>
          </a:r>
        </a:p>
        <a:p>
          <a:endParaRPr lang="es-CO" sz="1500" b="1" i="1">
            <a:solidFill>
              <a:schemeClr val="accent4">
                <a:lumMod val="60000"/>
                <a:lumOff val="40000"/>
              </a:schemeClr>
            </a:solidFill>
          </a:endParaRPr>
        </a:p>
      </dgm:t>
    </dgm:pt>
    <dgm:pt modelId="{4E8E126D-66C0-4D25-83D7-C40AB16B79DD}" type="parTrans" cxnId="{BF778787-F675-45A3-9484-71B845A73B0A}">
      <dgm:prSet/>
      <dgm:spPr/>
      <dgm:t>
        <a:bodyPr/>
        <a:lstStyle/>
        <a:p>
          <a:endParaRPr lang="es-CO" sz="1500" b="1" i="1">
            <a:solidFill>
              <a:schemeClr val="accent4">
                <a:lumMod val="60000"/>
                <a:lumOff val="40000"/>
              </a:schemeClr>
            </a:solidFill>
          </a:endParaRPr>
        </a:p>
      </dgm:t>
    </dgm:pt>
    <dgm:pt modelId="{9A8D6572-42AE-492E-B65E-BD62705F0503}" type="sibTrans" cxnId="{BF778787-F675-45A3-9484-71B845A73B0A}">
      <dgm:prSet/>
      <dgm:spPr/>
      <dgm:t>
        <a:bodyPr/>
        <a:lstStyle/>
        <a:p>
          <a:endParaRPr lang="es-CO" sz="1500" b="1" i="1">
            <a:solidFill>
              <a:schemeClr val="accent4">
                <a:lumMod val="60000"/>
                <a:lumOff val="40000"/>
              </a:schemeClr>
            </a:solidFill>
          </a:endParaRPr>
        </a:p>
      </dgm:t>
    </dgm:pt>
    <dgm:pt modelId="{918AEB54-F728-4C2D-AA9C-62FCD3B49180}">
      <dgm:prSet custT="1"/>
      <dgm:spPr/>
      <dgm:t>
        <a:bodyPr/>
        <a:lstStyle/>
        <a:p>
          <a:r>
            <a:rPr lang="es-CO" sz="1500" b="1" i="1">
              <a:solidFill>
                <a:schemeClr val="accent4">
                  <a:lumMod val="60000"/>
                  <a:lumOff val="40000"/>
                </a:schemeClr>
              </a:solidFill>
            </a:rPr>
            <a:t>Mano de Obra</a:t>
          </a:r>
        </a:p>
        <a:p>
          <a:endParaRPr lang="es-CO" sz="1500" b="1" i="1">
            <a:solidFill>
              <a:schemeClr val="accent4">
                <a:lumMod val="60000"/>
                <a:lumOff val="40000"/>
              </a:schemeClr>
            </a:solidFill>
          </a:endParaRPr>
        </a:p>
      </dgm:t>
    </dgm:pt>
    <dgm:pt modelId="{441FC26A-2285-4132-8F57-B953F0AD244E}" type="parTrans" cxnId="{D0D68A80-D08D-4D5D-A222-7C5F7AC1C6BB}">
      <dgm:prSet/>
      <dgm:spPr/>
      <dgm:t>
        <a:bodyPr/>
        <a:lstStyle/>
        <a:p>
          <a:endParaRPr lang="es-CO" sz="1500" b="1" i="1">
            <a:solidFill>
              <a:schemeClr val="accent4">
                <a:lumMod val="60000"/>
                <a:lumOff val="40000"/>
              </a:schemeClr>
            </a:solidFill>
          </a:endParaRPr>
        </a:p>
      </dgm:t>
    </dgm:pt>
    <dgm:pt modelId="{056E918C-B66A-4144-BC42-86296657ED0A}" type="sibTrans" cxnId="{D0D68A80-D08D-4D5D-A222-7C5F7AC1C6BB}">
      <dgm:prSet custT="1"/>
      <dgm:spPr/>
      <dgm:t>
        <a:bodyPr/>
        <a:lstStyle/>
        <a:p>
          <a:endParaRPr lang="es-CO" sz="1500" b="1" i="1">
            <a:solidFill>
              <a:schemeClr val="accent4">
                <a:lumMod val="60000"/>
                <a:lumOff val="40000"/>
              </a:schemeClr>
            </a:solidFill>
          </a:endParaRPr>
        </a:p>
      </dgm:t>
    </dgm:pt>
    <dgm:pt modelId="{DB9F4A91-0E03-4275-83DE-C83E8CCE78CC}" type="pres">
      <dgm:prSet presAssocID="{41DD60FF-6F31-4285-AB92-867F21AB74DF}" presName="Name0" presStyleCnt="0">
        <dgm:presLayoutVars>
          <dgm:dir/>
          <dgm:resizeHandles val="exact"/>
        </dgm:presLayoutVars>
      </dgm:prSet>
      <dgm:spPr/>
    </dgm:pt>
    <dgm:pt modelId="{BEC82917-956E-40C7-AFE6-812F0D1DF319}" type="pres">
      <dgm:prSet presAssocID="{41DD60FF-6F31-4285-AB92-867F21AB74DF}" presName="vNodes" presStyleCnt="0"/>
      <dgm:spPr/>
    </dgm:pt>
    <dgm:pt modelId="{C4781888-E75D-4137-ABD0-D63C51382503}" type="pres">
      <dgm:prSet presAssocID="{A791CCD2-B31D-4FBF-A520-3E0D32214068}" presName="node" presStyleLbl="node1" presStyleIdx="0" presStyleCnt="4" custScaleX="312643" custScaleY="140882">
        <dgm:presLayoutVars>
          <dgm:bulletEnabled val="1"/>
        </dgm:presLayoutVars>
      </dgm:prSet>
      <dgm:spPr/>
      <dgm:t>
        <a:bodyPr/>
        <a:lstStyle/>
        <a:p>
          <a:endParaRPr lang="es-ES"/>
        </a:p>
      </dgm:t>
    </dgm:pt>
    <dgm:pt modelId="{AF06F391-9CC5-42CC-99BC-D70C65FA6C0C}" type="pres">
      <dgm:prSet presAssocID="{F35BBCFB-DC8E-421E-8068-B73070059EF4}" presName="spacerT" presStyleCnt="0"/>
      <dgm:spPr/>
    </dgm:pt>
    <dgm:pt modelId="{F3A50F93-02A2-4C70-8654-50023342E5E2}" type="pres">
      <dgm:prSet presAssocID="{F35BBCFB-DC8E-421E-8068-B73070059EF4}" presName="sibTrans" presStyleLbl="sibTrans2D1" presStyleIdx="0" presStyleCnt="3"/>
      <dgm:spPr/>
      <dgm:t>
        <a:bodyPr/>
        <a:lstStyle/>
        <a:p>
          <a:endParaRPr lang="es-ES"/>
        </a:p>
      </dgm:t>
    </dgm:pt>
    <dgm:pt modelId="{8BE623DE-3D8B-4792-9873-95DC21EE3C28}" type="pres">
      <dgm:prSet presAssocID="{F35BBCFB-DC8E-421E-8068-B73070059EF4}" presName="spacerB" presStyleCnt="0"/>
      <dgm:spPr/>
    </dgm:pt>
    <dgm:pt modelId="{594C231B-7AA4-4010-AE92-DDC43D237D2D}" type="pres">
      <dgm:prSet presAssocID="{918AEB54-F728-4C2D-AA9C-62FCD3B49180}" presName="node" presStyleLbl="node1" presStyleIdx="1" presStyleCnt="4" custScaleX="312643" custScaleY="140882">
        <dgm:presLayoutVars>
          <dgm:bulletEnabled val="1"/>
        </dgm:presLayoutVars>
      </dgm:prSet>
      <dgm:spPr/>
      <dgm:t>
        <a:bodyPr/>
        <a:lstStyle/>
        <a:p>
          <a:endParaRPr lang="es-ES"/>
        </a:p>
      </dgm:t>
    </dgm:pt>
    <dgm:pt modelId="{CE69318E-E3C4-4A4A-AEAF-F5E8DBFC2E2E}" type="pres">
      <dgm:prSet presAssocID="{056E918C-B66A-4144-BC42-86296657ED0A}" presName="spacerT" presStyleCnt="0"/>
      <dgm:spPr/>
    </dgm:pt>
    <dgm:pt modelId="{4889A289-AA1A-4D40-8E3D-6CA58911685C}" type="pres">
      <dgm:prSet presAssocID="{056E918C-B66A-4144-BC42-86296657ED0A}" presName="sibTrans" presStyleLbl="sibTrans2D1" presStyleIdx="1" presStyleCnt="3"/>
      <dgm:spPr/>
      <dgm:t>
        <a:bodyPr/>
        <a:lstStyle/>
        <a:p>
          <a:endParaRPr lang="es-ES"/>
        </a:p>
      </dgm:t>
    </dgm:pt>
    <dgm:pt modelId="{7DD1A7A3-0E3B-4492-BBB7-93B6D7BBCCC6}" type="pres">
      <dgm:prSet presAssocID="{056E918C-B66A-4144-BC42-86296657ED0A}" presName="spacerB" presStyleCnt="0"/>
      <dgm:spPr/>
    </dgm:pt>
    <dgm:pt modelId="{810EC417-4C5C-4B3F-A224-DEF5EB8B5085}" type="pres">
      <dgm:prSet presAssocID="{A7561131-969E-4580-84A8-689A61B1E6BD}" presName="node" presStyleLbl="node1" presStyleIdx="2" presStyleCnt="4" custScaleX="312643" custScaleY="140882">
        <dgm:presLayoutVars>
          <dgm:bulletEnabled val="1"/>
        </dgm:presLayoutVars>
      </dgm:prSet>
      <dgm:spPr/>
      <dgm:t>
        <a:bodyPr/>
        <a:lstStyle/>
        <a:p>
          <a:endParaRPr lang="es-ES"/>
        </a:p>
      </dgm:t>
    </dgm:pt>
    <dgm:pt modelId="{BF37146F-CDA9-4B3A-ABDF-01E188CD70DA}" type="pres">
      <dgm:prSet presAssocID="{41DD60FF-6F31-4285-AB92-867F21AB74DF}" presName="sibTransLast" presStyleLbl="sibTrans2D1" presStyleIdx="2" presStyleCnt="3"/>
      <dgm:spPr/>
      <dgm:t>
        <a:bodyPr/>
        <a:lstStyle/>
        <a:p>
          <a:endParaRPr lang="es-ES"/>
        </a:p>
      </dgm:t>
    </dgm:pt>
    <dgm:pt modelId="{A2E1A0D5-68F9-40D3-B562-2B7DE4D39148}" type="pres">
      <dgm:prSet presAssocID="{41DD60FF-6F31-4285-AB92-867F21AB74DF}" presName="connectorText" presStyleLbl="sibTrans2D1" presStyleIdx="2" presStyleCnt="3"/>
      <dgm:spPr/>
      <dgm:t>
        <a:bodyPr/>
        <a:lstStyle/>
        <a:p>
          <a:endParaRPr lang="es-ES"/>
        </a:p>
      </dgm:t>
    </dgm:pt>
    <dgm:pt modelId="{B933B97E-D332-4987-9FB8-41D1A7B57780}" type="pres">
      <dgm:prSet presAssocID="{41DD60FF-6F31-4285-AB92-867F21AB74DF}" presName="lastNode" presStyleLbl="node1" presStyleIdx="3" presStyleCnt="4" custScaleX="147520" custScaleY="74101">
        <dgm:presLayoutVars>
          <dgm:bulletEnabled val="1"/>
        </dgm:presLayoutVars>
      </dgm:prSet>
      <dgm:spPr/>
      <dgm:t>
        <a:bodyPr/>
        <a:lstStyle/>
        <a:p>
          <a:endParaRPr lang="es-ES"/>
        </a:p>
      </dgm:t>
    </dgm:pt>
  </dgm:ptLst>
  <dgm:cxnLst>
    <dgm:cxn modelId="{65150050-912C-42D8-A2E1-A3E9D945A6C4}" srcId="{41DD60FF-6F31-4285-AB92-867F21AB74DF}" destId="{A791CCD2-B31D-4FBF-A520-3E0D32214068}" srcOrd="0" destOrd="0" parTransId="{BB416BCB-0533-4A1A-8EED-4D8EEC0C544A}" sibTransId="{F35BBCFB-DC8E-421E-8068-B73070059EF4}"/>
    <dgm:cxn modelId="{236A2032-6FA8-4A7B-AF9E-A93901DF973E}" srcId="{41DD60FF-6F31-4285-AB92-867F21AB74DF}" destId="{A7561131-969E-4580-84A8-689A61B1E6BD}" srcOrd="2" destOrd="0" parTransId="{64DAAB18-9E56-46FB-B2AB-16AEC2D0187B}" sibTransId="{EC2B5C83-1E6E-47B1-AF98-93F7CBAA1037}"/>
    <dgm:cxn modelId="{F72751B2-D893-4BBF-9B23-DE8E9E3A08B2}" type="presOf" srcId="{57E7F2D7-0406-4B08-9596-DDDBD0C2E08E}" destId="{B933B97E-D332-4987-9FB8-41D1A7B57780}" srcOrd="0" destOrd="0" presId="urn:microsoft.com/office/officeart/2005/8/layout/equation2"/>
    <dgm:cxn modelId="{C9889C85-4849-45CC-A707-7A017BFC9369}" type="presOf" srcId="{A7561131-969E-4580-84A8-689A61B1E6BD}" destId="{810EC417-4C5C-4B3F-A224-DEF5EB8B5085}" srcOrd="0" destOrd="0" presId="urn:microsoft.com/office/officeart/2005/8/layout/equation2"/>
    <dgm:cxn modelId="{EBF445BA-1F7F-4105-854B-21027374B8C8}" type="presOf" srcId="{EC2B5C83-1E6E-47B1-AF98-93F7CBAA1037}" destId="{BF37146F-CDA9-4B3A-ABDF-01E188CD70DA}" srcOrd="0" destOrd="0" presId="urn:microsoft.com/office/officeart/2005/8/layout/equation2"/>
    <dgm:cxn modelId="{BF778787-F675-45A3-9484-71B845A73B0A}" srcId="{41DD60FF-6F31-4285-AB92-867F21AB74DF}" destId="{57E7F2D7-0406-4B08-9596-DDDBD0C2E08E}" srcOrd="3" destOrd="0" parTransId="{4E8E126D-66C0-4D25-83D7-C40AB16B79DD}" sibTransId="{9A8D6572-42AE-492E-B65E-BD62705F0503}"/>
    <dgm:cxn modelId="{84929D49-AEF0-46C2-AF74-92C94C9F26E1}" type="presOf" srcId="{A791CCD2-B31D-4FBF-A520-3E0D32214068}" destId="{C4781888-E75D-4137-ABD0-D63C51382503}" srcOrd="0" destOrd="0" presId="urn:microsoft.com/office/officeart/2005/8/layout/equation2"/>
    <dgm:cxn modelId="{12040FE1-B33E-4EBE-9505-59416D5AD80D}" type="presOf" srcId="{918AEB54-F728-4C2D-AA9C-62FCD3B49180}" destId="{594C231B-7AA4-4010-AE92-DDC43D237D2D}" srcOrd="0" destOrd="0" presId="urn:microsoft.com/office/officeart/2005/8/layout/equation2"/>
    <dgm:cxn modelId="{0BD8C577-D813-4417-9C2A-6F5E59D3CC16}" type="presOf" srcId="{F35BBCFB-DC8E-421E-8068-B73070059EF4}" destId="{F3A50F93-02A2-4C70-8654-50023342E5E2}" srcOrd="0" destOrd="0" presId="urn:microsoft.com/office/officeart/2005/8/layout/equation2"/>
    <dgm:cxn modelId="{33B93CD0-A4CE-4EE1-ABE6-C1ACE7F26FFD}" type="presOf" srcId="{41DD60FF-6F31-4285-AB92-867F21AB74DF}" destId="{DB9F4A91-0E03-4275-83DE-C83E8CCE78CC}" srcOrd="0" destOrd="0" presId="urn:microsoft.com/office/officeart/2005/8/layout/equation2"/>
    <dgm:cxn modelId="{D0D68A80-D08D-4D5D-A222-7C5F7AC1C6BB}" srcId="{41DD60FF-6F31-4285-AB92-867F21AB74DF}" destId="{918AEB54-F728-4C2D-AA9C-62FCD3B49180}" srcOrd="1" destOrd="0" parTransId="{441FC26A-2285-4132-8F57-B953F0AD244E}" sibTransId="{056E918C-B66A-4144-BC42-86296657ED0A}"/>
    <dgm:cxn modelId="{74C5BDFD-E0DB-4EF5-B395-1D1EA69C4254}" type="presOf" srcId="{EC2B5C83-1E6E-47B1-AF98-93F7CBAA1037}" destId="{A2E1A0D5-68F9-40D3-B562-2B7DE4D39148}" srcOrd="1" destOrd="0" presId="urn:microsoft.com/office/officeart/2005/8/layout/equation2"/>
    <dgm:cxn modelId="{1B7FE524-22AD-4519-81D4-6DBDAC9ABCE2}" type="presOf" srcId="{056E918C-B66A-4144-BC42-86296657ED0A}" destId="{4889A289-AA1A-4D40-8E3D-6CA58911685C}" srcOrd="0" destOrd="0" presId="urn:microsoft.com/office/officeart/2005/8/layout/equation2"/>
    <dgm:cxn modelId="{ABDBCF18-28E2-4728-BB59-785D3339D8F9}" type="presParOf" srcId="{DB9F4A91-0E03-4275-83DE-C83E8CCE78CC}" destId="{BEC82917-956E-40C7-AFE6-812F0D1DF319}" srcOrd="0" destOrd="0" presId="urn:microsoft.com/office/officeart/2005/8/layout/equation2"/>
    <dgm:cxn modelId="{72ACD611-8155-4585-98D1-B2D1A79C50EB}" type="presParOf" srcId="{BEC82917-956E-40C7-AFE6-812F0D1DF319}" destId="{C4781888-E75D-4137-ABD0-D63C51382503}" srcOrd="0" destOrd="0" presId="urn:microsoft.com/office/officeart/2005/8/layout/equation2"/>
    <dgm:cxn modelId="{8A35C2CC-DFB3-42EE-BEC6-92CEBDD0DC6A}" type="presParOf" srcId="{BEC82917-956E-40C7-AFE6-812F0D1DF319}" destId="{AF06F391-9CC5-42CC-99BC-D70C65FA6C0C}" srcOrd="1" destOrd="0" presId="urn:microsoft.com/office/officeart/2005/8/layout/equation2"/>
    <dgm:cxn modelId="{894D2582-B3A6-4758-981D-58D1BCA4CDE0}" type="presParOf" srcId="{BEC82917-956E-40C7-AFE6-812F0D1DF319}" destId="{F3A50F93-02A2-4C70-8654-50023342E5E2}" srcOrd="2" destOrd="0" presId="urn:microsoft.com/office/officeart/2005/8/layout/equation2"/>
    <dgm:cxn modelId="{37EAB917-8738-4E9A-9E70-BE7C5C212A7B}" type="presParOf" srcId="{BEC82917-956E-40C7-AFE6-812F0D1DF319}" destId="{8BE623DE-3D8B-4792-9873-95DC21EE3C28}" srcOrd="3" destOrd="0" presId="urn:microsoft.com/office/officeart/2005/8/layout/equation2"/>
    <dgm:cxn modelId="{BB40F1CC-4E71-49F7-95AA-103140AD38F8}" type="presParOf" srcId="{BEC82917-956E-40C7-AFE6-812F0D1DF319}" destId="{594C231B-7AA4-4010-AE92-DDC43D237D2D}" srcOrd="4" destOrd="0" presId="urn:microsoft.com/office/officeart/2005/8/layout/equation2"/>
    <dgm:cxn modelId="{C132BA8E-4068-4139-9F7C-02D4BB5DFE67}" type="presParOf" srcId="{BEC82917-956E-40C7-AFE6-812F0D1DF319}" destId="{CE69318E-E3C4-4A4A-AEAF-F5E8DBFC2E2E}" srcOrd="5" destOrd="0" presId="urn:microsoft.com/office/officeart/2005/8/layout/equation2"/>
    <dgm:cxn modelId="{0A162109-FC92-4091-AEB2-8BCA27793E70}" type="presParOf" srcId="{BEC82917-956E-40C7-AFE6-812F0D1DF319}" destId="{4889A289-AA1A-4D40-8E3D-6CA58911685C}" srcOrd="6" destOrd="0" presId="urn:microsoft.com/office/officeart/2005/8/layout/equation2"/>
    <dgm:cxn modelId="{91B0A78A-810A-4DC2-A4EB-22EAB7C9A81A}" type="presParOf" srcId="{BEC82917-956E-40C7-AFE6-812F0D1DF319}" destId="{7DD1A7A3-0E3B-4492-BBB7-93B6D7BBCCC6}" srcOrd="7" destOrd="0" presId="urn:microsoft.com/office/officeart/2005/8/layout/equation2"/>
    <dgm:cxn modelId="{EA328403-3615-43B6-819A-4FC630C2645A}" type="presParOf" srcId="{BEC82917-956E-40C7-AFE6-812F0D1DF319}" destId="{810EC417-4C5C-4B3F-A224-DEF5EB8B5085}" srcOrd="8" destOrd="0" presId="urn:microsoft.com/office/officeart/2005/8/layout/equation2"/>
    <dgm:cxn modelId="{4E153552-187D-41E5-8891-B2367D67DF68}" type="presParOf" srcId="{DB9F4A91-0E03-4275-83DE-C83E8CCE78CC}" destId="{BF37146F-CDA9-4B3A-ABDF-01E188CD70DA}" srcOrd="1" destOrd="0" presId="urn:microsoft.com/office/officeart/2005/8/layout/equation2"/>
    <dgm:cxn modelId="{4EC2F4D9-7597-4CC2-8623-1B8D1FAE5AF0}" type="presParOf" srcId="{BF37146F-CDA9-4B3A-ABDF-01E188CD70DA}" destId="{A2E1A0D5-68F9-40D3-B562-2B7DE4D39148}" srcOrd="0" destOrd="0" presId="urn:microsoft.com/office/officeart/2005/8/layout/equation2"/>
    <dgm:cxn modelId="{2E9283F2-5C0C-4D34-8C6D-67E0C6F755A9}" type="presParOf" srcId="{DB9F4A91-0E03-4275-83DE-C83E8CCE78CC}" destId="{B933B97E-D332-4987-9FB8-41D1A7B57780}" srcOrd="2" destOrd="0" presId="urn:microsoft.com/office/officeart/2005/8/layout/equation2"/>
  </dgm:cxnLst>
  <dgm:bg/>
  <dgm:whole/>
  <dgm:extLst>
    <a:ext uri="http://schemas.microsoft.com/office/drawing/2008/diagram">
      <dsp:dataModelExt xmlns:dsp="http://schemas.microsoft.com/office/drawing/2008/diagram" relId="rId6" minVer="http://schemas.openxmlformats.org/drawingml/2006/diagram"/>
    </a:ext>
    <a:ext uri="{C62137D5-CB1D-491B-B009-E17868A290BF}">
      <dgm14:recolorImg xmlns:dgm14="http://schemas.microsoft.com/office/drawing/2010/diagram" val="1"/>
    </a:ext>
  </dgm:extLst>
</dgm:dataModel>
</file>

<file path=xl/diagrams/data5.xml><?xml version="1.0" encoding="utf-8"?>
<dgm:dataModel xmlns:dgm="http://schemas.openxmlformats.org/drawingml/2006/diagram" xmlns:a="http://schemas.openxmlformats.org/drawingml/2006/main">
  <dgm:ptLst>
    <dgm:pt modelId="{41DD60FF-6F31-4285-AB92-867F21AB74DF}" type="doc">
      <dgm:prSet loTypeId="urn:microsoft.com/office/officeart/2005/8/layout/equation2" loCatId="process" qsTypeId="urn:microsoft.com/office/officeart/2005/8/quickstyle/3d1" qsCatId="3D" csTypeId="urn:microsoft.com/office/officeart/2005/8/colors/colorful3" csCatId="colorful" phldr="1"/>
      <dgm:spPr/>
    </dgm:pt>
    <dgm:pt modelId="{A791CCD2-B31D-4FBF-A520-3E0D32214068}">
      <dgm:prSet phldrT="[Texto]" custT="1"/>
      <dgm:spPr>
        <a:solidFill>
          <a:schemeClr val="accent6">
            <a:lumMod val="75000"/>
          </a:schemeClr>
        </a:solidFill>
      </dgm:spPr>
      <dgm:t>
        <a:bodyPr/>
        <a:lstStyle/>
        <a:p>
          <a:r>
            <a:rPr lang="es-CO" sz="1500" b="1" i="1">
              <a:solidFill>
                <a:schemeClr val="accent4">
                  <a:lumMod val="60000"/>
                  <a:lumOff val="40000"/>
                </a:schemeClr>
              </a:solidFill>
            </a:rPr>
            <a:t>Insumos</a:t>
          </a:r>
        </a:p>
        <a:p>
          <a:endParaRPr lang="es-CO" sz="1500" b="1" i="1">
            <a:solidFill>
              <a:schemeClr val="accent4">
                <a:lumMod val="60000"/>
                <a:lumOff val="40000"/>
              </a:schemeClr>
            </a:solidFill>
          </a:endParaRPr>
        </a:p>
      </dgm:t>
    </dgm:pt>
    <dgm:pt modelId="{BB416BCB-0533-4A1A-8EED-4D8EEC0C544A}" type="parTrans" cxnId="{65150050-912C-42D8-A2E1-A3E9D945A6C4}">
      <dgm:prSet/>
      <dgm:spPr/>
      <dgm:t>
        <a:bodyPr/>
        <a:lstStyle/>
        <a:p>
          <a:endParaRPr lang="es-CO" sz="1500" b="1" i="1">
            <a:solidFill>
              <a:schemeClr val="accent4">
                <a:lumMod val="60000"/>
                <a:lumOff val="40000"/>
              </a:schemeClr>
            </a:solidFill>
          </a:endParaRPr>
        </a:p>
      </dgm:t>
    </dgm:pt>
    <dgm:pt modelId="{F35BBCFB-DC8E-421E-8068-B73070059EF4}" type="sibTrans" cxnId="{65150050-912C-42D8-A2E1-A3E9D945A6C4}">
      <dgm:prSet custT="1"/>
      <dgm:spPr>
        <a:solidFill>
          <a:schemeClr val="accent6">
            <a:lumMod val="50000"/>
          </a:schemeClr>
        </a:solidFill>
      </dgm:spPr>
      <dgm:t>
        <a:bodyPr/>
        <a:lstStyle/>
        <a:p>
          <a:endParaRPr lang="es-CO" sz="1500" b="1" i="1">
            <a:solidFill>
              <a:schemeClr val="accent4">
                <a:lumMod val="60000"/>
                <a:lumOff val="40000"/>
              </a:schemeClr>
            </a:solidFill>
          </a:endParaRPr>
        </a:p>
      </dgm:t>
    </dgm:pt>
    <dgm:pt modelId="{A7561131-969E-4580-84A8-689A61B1E6BD}">
      <dgm:prSet phldrT="[Texto]" custT="1"/>
      <dgm:spPr/>
      <dgm:t>
        <a:bodyPr/>
        <a:lstStyle/>
        <a:p>
          <a:r>
            <a:rPr lang="es-CO" sz="1500" b="1" i="1">
              <a:solidFill>
                <a:schemeClr val="accent4">
                  <a:lumMod val="60000"/>
                  <a:lumOff val="40000"/>
                </a:schemeClr>
              </a:solidFill>
            </a:rPr>
            <a:t>Otros Costos</a:t>
          </a:r>
        </a:p>
        <a:p>
          <a:endParaRPr lang="es-CO" sz="1500" b="1" i="1">
            <a:solidFill>
              <a:schemeClr val="accent4">
                <a:lumMod val="60000"/>
                <a:lumOff val="40000"/>
              </a:schemeClr>
            </a:solidFill>
          </a:endParaRPr>
        </a:p>
      </dgm:t>
    </dgm:pt>
    <dgm:pt modelId="{64DAAB18-9E56-46FB-B2AB-16AEC2D0187B}" type="parTrans" cxnId="{236A2032-6FA8-4A7B-AF9E-A93901DF973E}">
      <dgm:prSet/>
      <dgm:spPr/>
      <dgm:t>
        <a:bodyPr/>
        <a:lstStyle/>
        <a:p>
          <a:endParaRPr lang="es-CO" sz="1500" b="1" i="1">
            <a:solidFill>
              <a:schemeClr val="accent4">
                <a:lumMod val="60000"/>
                <a:lumOff val="40000"/>
              </a:schemeClr>
            </a:solidFill>
          </a:endParaRPr>
        </a:p>
      </dgm:t>
    </dgm:pt>
    <dgm:pt modelId="{EC2B5C83-1E6E-47B1-AF98-93F7CBAA1037}" type="sibTrans" cxnId="{236A2032-6FA8-4A7B-AF9E-A93901DF973E}">
      <dgm:prSet custT="1"/>
      <dgm:spPr/>
      <dgm:t>
        <a:bodyPr/>
        <a:lstStyle/>
        <a:p>
          <a:endParaRPr lang="es-CO" sz="1500" b="1" i="1">
            <a:solidFill>
              <a:schemeClr val="accent4">
                <a:lumMod val="60000"/>
                <a:lumOff val="40000"/>
              </a:schemeClr>
            </a:solidFill>
          </a:endParaRPr>
        </a:p>
      </dgm:t>
    </dgm:pt>
    <dgm:pt modelId="{57E7F2D7-0406-4B08-9596-DDDBD0C2E08E}">
      <dgm:prSet phldrT="[Texto]" custT="1"/>
      <dgm:spPr/>
      <dgm:t>
        <a:bodyPr/>
        <a:lstStyle/>
        <a:p>
          <a:r>
            <a:rPr lang="es-CO" sz="1500" b="1" i="1">
              <a:solidFill>
                <a:schemeClr val="accent4">
                  <a:lumMod val="60000"/>
                  <a:lumOff val="40000"/>
                </a:schemeClr>
              </a:solidFill>
            </a:rPr>
            <a:t>Costos Totales</a:t>
          </a:r>
        </a:p>
        <a:p>
          <a:endParaRPr lang="es-CO" sz="1500" b="1" i="1">
            <a:solidFill>
              <a:schemeClr val="accent4">
                <a:lumMod val="60000"/>
                <a:lumOff val="40000"/>
              </a:schemeClr>
            </a:solidFill>
          </a:endParaRPr>
        </a:p>
      </dgm:t>
    </dgm:pt>
    <dgm:pt modelId="{4E8E126D-66C0-4D25-83D7-C40AB16B79DD}" type="parTrans" cxnId="{BF778787-F675-45A3-9484-71B845A73B0A}">
      <dgm:prSet/>
      <dgm:spPr/>
      <dgm:t>
        <a:bodyPr/>
        <a:lstStyle/>
        <a:p>
          <a:endParaRPr lang="es-CO" sz="1500" b="1" i="1">
            <a:solidFill>
              <a:schemeClr val="accent4">
                <a:lumMod val="60000"/>
                <a:lumOff val="40000"/>
              </a:schemeClr>
            </a:solidFill>
          </a:endParaRPr>
        </a:p>
      </dgm:t>
    </dgm:pt>
    <dgm:pt modelId="{9A8D6572-42AE-492E-B65E-BD62705F0503}" type="sibTrans" cxnId="{BF778787-F675-45A3-9484-71B845A73B0A}">
      <dgm:prSet/>
      <dgm:spPr/>
      <dgm:t>
        <a:bodyPr/>
        <a:lstStyle/>
        <a:p>
          <a:endParaRPr lang="es-CO" sz="1500" b="1" i="1">
            <a:solidFill>
              <a:schemeClr val="accent4">
                <a:lumMod val="60000"/>
                <a:lumOff val="40000"/>
              </a:schemeClr>
            </a:solidFill>
          </a:endParaRPr>
        </a:p>
      </dgm:t>
    </dgm:pt>
    <dgm:pt modelId="{918AEB54-F728-4C2D-AA9C-62FCD3B49180}">
      <dgm:prSet custT="1"/>
      <dgm:spPr/>
      <dgm:t>
        <a:bodyPr/>
        <a:lstStyle/>
        <a:p>
          <a:r>
            <a:rPr lang="es-CO" sz="1500" b="1" i="1">
              <a:solidFill>
                <a:schemeClr val="accent4">
                  <a:lumMod val="60000"/>
                  <a:lumOff val="40000"/>
                </a:schemeClr>
              </a:solidFill>
            </a:rPr>
            <a:t>Mano de Obra</a:t>
          </a:r>
        </a:p>
        <a:p>
          <a:endParaRPr lang="es-CO" sz="1500" b="1" i="1">
            <a:solidFill>
              <a:schemeClr val="accent4">
                <a:lumMod val="60000"/>
                <a:lumOff val="40000"/>
              </a:schemeClr>
            </a:solidFill>
          </a:endParaRPr>
        </a:p>
      </dgm:t>
    </dgm:pt>
    <dgm:pt modelId="{441FC26A-2285-4132-8F57-B953F0AD244E}" type="parTrans" cxnId="{D0D68A80-D08D-4D5D-A222-7C5F7AC1C6BB}">
      <dgm:prSet/>
      <dgm:spPr/>
      <dgm:t>
        <a:bodyPr/>
        <a:lstStyle/>
        <a:p>
          <a:endParaRPr lang="es-CO" sz="1500" b="1" i="1">
            <a:solidFill>
              <a:schemeClr val="accent4">
                <a:lumMod val="60000"/>
                <a:lumOff val="40000"/>
              </a:schemeClr>
            </a:solidFill>
          </a:endParaRPr>
        </a:p>
      </dgm:t>
    </dgm:pt>
    <dgm:pt modelId="{056E918C-B66A-4144-BC42-86296657ED0A}" type="sibTrans" cxnId="{D0D68A80-D08D-4D5D-A222-7C5F7AC1C6BB}">
      <dgm:prSet custT="1"/>
      <dgm:spPr/>
      <dgm:t>
        <a:bodyPr/>
        <a:lstStyle/>
        <a:p>
          <a:endParaRPr lang="es-CO" sz="1500" b="1" i="1">
            <a:solidFill>
              <a:schemeClr val="accent4">
                <a:lumMod val="60000"/>
                <a:lumOff val="40000"/>
              </a:schemeClr>
            </a:solidFill>
          </a:endParaRPr>
        </a:p>
      </dgm:t>
    </dgm:pt>
    <dgm:pt modelId="{DB9F4A91-0E03-4275-83DE-C83E8CCE78CC}" type="pres">
      <dgm:prSet presAssocID="{41DD60FF-6F31-4285-AB92-867F21AB74DF}" presName="Name0" presStyleCnt="0">
        <dgm:presLayoutVars>
          <dgm:dir/>
          <dgm:resizeHandles val="exact"/>
        </dgm:presLayoutVars>
      </dgm:prSet>
      <dgm:spPr/>
    </dgm:pt>
    <dgm:pt modelId="{BEC82917-956E-40C7-AFE6-812F0D1DF319}" type="pres">
      <dgm:prSet presAssocID="{41DD60FF-6F31-4285-AB92-867F21AB74DF}" presName="vNodes" presStyleCnt="0"/>
      <dgm:spPr/>
    </dgm:pt>
    <dgm:pt modelId="{C4781888-E75D-4137-ABD0-D63C51382503}" type="pres">
      <dgm:prSet presAssocID="{A791CCD2-B31D-4FBF-A520-3E0D32214068}" presName="node" presStyleLbl="node1" presStyleIdx="0" presStyleCnt="4" custScaleX="312643" custScaleY="140882">
        <dgm:presLayoutVars>
          <dgm:bulletEnabled val="1"/>
        </dgm:presLayoutVars>
      </dgm:prSet>
      <dgm:spPr/>
      <dgm:t>
        <a:bodyPr/>
        <a:lstStyle/>
        <a:p>
          <a:endParaRPr lang="es-ES"/>
        </a:p>
      </dgm:t>
    </dgm:pt>
    <dgm:pt modelId="{AF06F391-9CC5-42CC-99BC-D70C65FA6C0C}" type="pres">
      <dgm:prSet presAssocID="{F35BBCFB-DC8E-421E-8068-B73070059EF4}" presName="spacerT" presStyleCnt="0"/>
      <dgm:spPr/>
    </dgm:pt>
    <dgm:pt modelId="{F3A50F93-02A2-4C70-8654-50023342E5E2}" type="pres">
      <dgm:prSet presAssocID="{F35BBCFB-DC8E-421E-8068-B73070059EF4}" presName="sibTrans" presStyleLbl="sibTrans2D1" presStyleIdx="0" presStyleCnt="3"/>
      <dgm:spPr/>
      <dgm:t>
        <a:bodyPr/>
        <a:lstStyle/>
        <a:p>
          <a:endParaRPr lang="es-ES"/>
        </a:p>
      </dgm:t>
    </dgm:pt>
    <dgm:pt modelId="{8BE623DE-3D8B-4792-9873-95DC21EE3C28}" type="pres">
      <dgm:prSet presAssocID="{F35BBCFB-DC8E-421E-8068-B73070059EF4}" presName="spacerB" presStyleCnt="0"/>
      <dgm:spPr/>
    </dgm:pt>
    <dgm:pt modelId="{594C231B-7AA4-4010-AE92-DDC43D237D2D}" type="pres">
      <dgm:prSet presAssocID="{918AEB54-F728-4C2D-AA9C-62FCD3B49180}" presName="node" presStyleLbl="node1" presStyleIdx="1" presStyleCnt="4" custScaleX="312643" custScaleY="140882">
        <dgm:presLayoutVars>
          <dgm:bulletEnabled val="1"/>
        </dgm:presLayoutVars>
      </dgm:prSet>
      <dgm:spPr/>
      <dgm:t>
        <a:bodyPr/>
        <a:lstStyle/>
        <a:p>
          <a:endParaRPr lang="es-ES"/>
        </a:p>
      </dgm:t>
    </dgm:pt>
    <dgm:pt modelId="{CE69318E-E3C4-4A4A-AEAF-F5E8DBFC2E2E}" type="pres">
      <dgm:prSet presAssocID="{056E918C-B66A-4144-BC42-86296657ED0A}" presName="spacerT" presStyleCnt="0"/>
      <dgm:spPr/>
    </dgm:pt>
    <dgm:pt modelId="{4889A289-AA1A-4D40-8E3D-6CA58911685C}" type="pres">
      <dgm:prSet presAssocID="{056E918C-B66A-4144-BC42-86296657ED0A}" presName="sibTrans" presStyleLbl="sibTrans2D1" presStyleIdx="1" presStyleCnt="3"/>
      <dgm:spPr/>
      <dgm:t>
        <a:bodyPr/>
        <a:lstStyle/>
        <a:p>
          <a:endParaRPr lang="es-ES"/>
        </a:p>
      </dgm:t>
    </dgm:pt>
    <dgm:pt modelId="{7DD1A7A3-0E3B-4492-BBB7-93B6D7BBCCC6}" type="pres">
      <dgm:prSet presAssocID="{056E918C-B66A-4144-BC42-86296657ED0A}" presName="spacerB" presStyleCnt="0"/>
      <dgm:spPr/>
    </dgm:pt>
    <dgm:pt modelId="{810EC417-4C5C-4B3F-A224-DEF5EB8B5085}" type="pres">
      <dgm:prSet presAssocID="{A7561131-969E-4580-84A8-689A61B1E6BD}" presName="node" presStyleLbl="node1" presStyleIdx="2" presStyleCnt="4" custScaleX="312643" custScaleY="140882">
        <dgm:presLayoutVars>
          <dgm:bulletEnabled val="1"/>
        </dgm:presLayoutVars>
      </dgm:prSet>
      <dgm:spPr/>
      <dgm:t>
        <a:bodyPr/>
        <a:lstStyle/>
        <a:p>
          <a:endParaRPr lang="es-ES"/>
        </a:p>
      </dgm:t>
    </dgm:pt>
    <dgm:pt modelId="{BF37146F-CDA9-4B3A-ABDF-01E188CD70DA}" type="pres">
      <dgm:prSet presAssocID="{41DD60FF-6F31-4285-AB92-867F21AB74DF}" presName="sibTransLast" presStyleLbl="sibTrans2D1" presStyleIdx="2" presStyleCnt="3"/>
      <dgm:spPr/>
      <dgm:t>
        <a:bodyPr/>
        <a:lstStyle/>
        <a:p>
          <a:endParaRPr lang="es-ES"/>
        </a:p>
      </dgm:t>
    </dgm:pt>
    <dgm:pt modelId="{A2E1A0D5-68F9-40D3-B562-2B7DE4D39148}" type="pres">
      <dgm:prSet presAssocID="{41DD60FF-6F31-4285-AB92-867F21AB74DF}" presName="connectorText" presStyleLbl="sibTrans2D1" presStyleIdx="2" presStyleCnt="3"/>
      <dgm:spPr/>
      <dgm:t>
        <a:bodyPr/>
        <a:lstStyle/>
        <a:p>
          <a:endParaRPr lang="es-ES"/>
        </a:p>
      </dgm:t>
    </dgm:pt>
    <dgm:pt modelId="{B933B97E-D332-4987-9FB8-41D1A7B57780}" type="pres">
      <dgm:prSet presAssocID="{41DD60FF-6F31-4285-AB92-867F21AB74DF}" presName="lastNode" presStyleLbl="node1" presStyleIdx="3" presStyleCnt="4" custScaleX="147520" custScaleY="74101">
        <dgm:presLayoutVars>
          <dgm:bulletEnabled val="1"/>
        </dgm:presLayoutVars>
      </dgm:prSet>
      <dgm:spPr/>
      <dgm:t>
        <a:bodyPr/>
        <a:lstStyle/>
        <a:p>
          <a:endParaRPr lang="es-ES"/>
        </a:p>
      </dgm:t>
    </dgm:pt>
  </dgm:ptLst>
  <dgm:cxnLst>
    <dgm:cxn modelId="{65150050-912C-42D8-A2E1-A3E9D945A6C4}" srcId="{41DD60FF-6F31-4285-AB92-867F21AB74DF}" destId="{A791CCD2-B31D-4FBF-A520-3E0D32214068}" srcOrd="0" destOrd="0" parTransId="{BB416BCB-0533-4A1A-8EED-4D8EEC0C544A}" sibTransId="{F35BBCFB-DC8E-421E-8068-B73070059EF4}"/>
    <dgm:cxn modelId="{236A2032-6FA8-4A7B-AF9E-A93901DF973E}" srcId="{41DD60FF-6F31-4285-AB92-867F21AB74DF}" destId="{A7561131-969E-4580-84A8-689A61B1E6BD}" srcOrd="2" destOrd="0" parTransId="{64DAAB18-9E56-46FB-B2AB-16AEC2D0187B}" sibTransId="{EC2B5C83-1E6E-47B1-AF98-93F7CBAA1037}"/>
    <dgm:cxn modelId="{F72751B2-D893-4BBF-9B23-DE8E9E3A08B2}" type="presOf" srcId="{57E7F2D7-0406-4B08-9596-DDDBD0C2E08E}" destId="{B933B97E-D332-4987-9FB8-41D1A7B57780}" srcOrd="0" destOrd="0" presId="urn:microsoft.com/office/officeart/2005/8/layout/equation2"/>
    <dgm:cxn modelId="{C9889C85-4849-45CC-A707-7A017BFC9369}" type="presOf" srcId="{A7561131-969E-4580-84A8-689A61B1E6BD}" destId="{810EC417-4C5C-4B3F-A224-DEF5EB8B5085}" srcOrd="0" destOrd="0" presId="urn:microsoft.com/office/officeart/2005/8/layout/equation2"/>
    <dgm:cxn modelId="{EBF445BA-1F7F-4105-854B-21027374B8C8}" type="presOf" srcId="{EC2B5C83-1E6E-47B1-AF98-93F7CBAA1037}" destId="{BF37146F-CDA9-4B3A-ABDF-01E188CD70DA}" srcOrd="0" destOrd="0" presId="urn:microsoft.com/office/officeart/2005/8/layout/equation2"/>
    <dgm:cxn modelId="{BF778787-F675-45A3-9484-71B845A73B0A}" srcId="{41DD60FF-6F31-4285-AB92-867F21AB74DF}" destId="{57E7F2D7-0406-4B08-9596-DDDBD0C2E08E}" srcOrd="3" destOrd="0" parTransId="{4E8E126D-66C0-4D25-83D7-C40AB16B79DD}" sibTransId="{9A8D6572-42AE-492E-B65E-BD62705F0503}"/>
    <dgm:cxn modelId="{84929D49-AEF0-46C2-AF74-92C94C9F26E1}" type="presOf" srcId="{A791CCD2-B31D-4FBF-A520-3E0D32214068}" destId="{C4781888-E75D-4137-ABD0-D63C51382503}" srcOrd="0" destOrd="0" presId="urn:microsoft.com/office/officeart/2005/8/layout/equation2"/>
    <dgm:cxn modelId="{12040FE1-B33E-4EBE-9505-59416D5AD80D}" type="presOf" srcId="{918AEB54-F728-4C2D-AA9C-62FCD3B49180}" destId="{594C231B-7AA4-4010-AE92-DDC43D237D2D}" srcOrd="0" destOrd="0" presId="urn:microsoft.com/office/officeart/2005/8/layout/equation2"/>
    <dgm:cxn modelId="{0BD8C577-D813-4417-9C2A-6F5E59D3CC16}" type="presOf" srcId="{F35BBCFB-DC8E-421E-8068-B73070059EF4}" destId="{F3A50F93-02A2-4C70-8654-50023342E5E2}" srcOrd="0" destOrd="0" presId="urn:microsoft.com/office/officeart/2005/8/layout/equation2"/>
    <dgm:cxn modelId="{33B93CD0-A4CE-4EE1-ABE6-C1ACE7F26FFD}" type="presOf" srcId="{41DD60FF-6F31-4285-AB92-867F21AB74DF}" destId="{DB9F4A91-0E03-4275-83DE-C83E8CCE78CC}" srcOrd="0" destOrd="0" presId="urn:microsoft.com/office/officeart/2005/8/layout/equation2"/>
    <dgm:cxn modelId="{D0D68A80-D08D-4D5D-A222-7C5F7AC1C6BB}" srcId="{41DD60FF-6F31-4285-AB92-867F21AB74DF}" destId="{918AEB54-F728-4C2D-AA9C-62FCD3B49180}" srcOrd="1" destOrd="0" parTransId="{441FC26A-2285-4132-8F57-B953F0AD244E}" sibTransId="{056E918C-B66A-4144-BC42-86296657ED0A}"/>
    <dgm:cxn modelId="{74C5BDFD-E0DB-4EF5-B395-1D1EA69C4254}" type="presOf" srcId="{EC2B5C83-1E6E-47B1-AF98-93F7CBAA1037}" destId="{A2E1A0D5-68F9-40D3-B562-2B7DE4D39148}" srcOrd="1" destOrd="0" presId="urn:microsoft.com/office/officeart/2005/8/layout/equation2"/>
    <dgm:cxn modelId="{1B7FE524-22AD-4519-81D4-6DBDAC9ABCE2}" type="presOf" srcId="{056E918C-B66A-4144-BC42-86296657ED0A}" destId="{4889A289-AA1A-4D40-8E3D-6CA58911685C}" srcOrd="0" destOrd="0" presId="urn:microsoft.com/office/officeart/2005/8/layout/equation2"/>
    <dgm:cxn modelId="{ABDBCF18-28E2-4728-BB59-785D3339D8F9}" type="presParOf" srcId="{DB9F4A91-0E03-4275-83DE-C83E8CCE78CC}" destId="{BEC82917-956E-40C7-AFE6-812F0D1DF319}" srcOrd="0" destOrd="0" presId="urn:microsoft.com/office/officeart/2005/8/layout/equation2"/>
    <dgm:cxn modelId="{72ACD611-8155-4585-98D1-B2D1A79C50EB}" type="presParOf" srcId="{BEC82917-956E-40C7-AFE6-812F0D1DF319}" destId="{C4781888-E75D-4137-ABD0-D63C51382503}" srcOrd="0" destOrd="0" presId="urn:microsoft.com/office/officeart/2005/8/layout/equation2"/>
    <dgm:cxn modelId="{8A35C2CC-DFB3-42EE-BEC6-92CEBDD0DC6A}" type="presParOf" srcId="{BEC82917-956E-40C7-AFE6-812F0D1DF319}" destId="{AF06F391-9CC5-42CC-99BC-D70C65FA6C0C}" srcOrd="1" destOrd="0" presId="urn:microsoft.com/office/officeart/2005/8/layout/equation2"/>
    <dgm:cxn modelId="{894D2582-B3A6-4758-981D-58D1BCA4CDE0}" type="presParOf" srcId="{BEC82917-956E-40C7-AFE6-812F0D1DF319}" destId="{F3A50F93-02A2-4C70-8654-50023342E5E2}" srcOrd="2" destOrd="0" presId="urn:microsoft.com/office/officeart/2005/8/layout/equation2"/>
    <dgm:cxn modelId="{37EAB917-8738-4E9A-9E70-BE7C5C212A7B}" type="presParOf" srcId="{BEC82917-956E-40C7-AFE6-812F0D1DF319}" destId="{8BE623DE-3D8B-4792-9873-95DC21EE3C28}" srcOrd="3" destOrd="0" presId="urn:microsoft.com/office/officeart/2005/8/layout/equation2"/>
    <dgm:cxn modelId="{BB40F1CC-4E71-49F7-95AA-103140AD38F8}" type="presParOf" srcId="{BEC82917-956E-40C7-AFE6-812F0D1DF319}" destId="{594C231B-7AA4-4010-AE92-DDC43D237D2D}" srcOrd="4" destOrd="0" presId="urn:microsoft.com/office/officeart/2005/8/layout/equation2"/>
    <dgm:cxn modelId="{C132BA8E-4068-4139-9F7C-02D4BB5DFE67}" type="presParOf" srcId="{BEC82917-956E-40C7-AFE6-812F0D1DF319}" destId="{CE69318E-E3C4-4A4A-AEAF-F5E8DBFC2E2E}" srcOrd="5" destOrd="0" presId="urn:microsoft.com/office/officeart/2005/8/layout/equation2"/>
    <dgm:cxn modelId="{0A162109-FC92-4091-AEB2-8BCA27793E70}" type="presParOf" srcId="{BEC82917-956E-40C7-AFE6-812F0D1DF319}" destId="{4889A289-AA1A-4D40-8E3D-6CA58911685C}" srcOrd="6" destOrd="0" presId="urn:microsoft.com/office/officeart/2005/8/layout/equation2"/>
    <dgm:cxn modelId="{91B0A78A-810A-4DC2-A4EB-22EAB7C9A81A}" type="presParOf" srcId="{BEC82917-956E-40C7-AFE6-812F0D1DF319}" destId="{7DD1A7A3-0E3B-4492-BBB7-93B6D7BBCCC6}" srcOrd="7" destOrd="0" presId="urn:microsoft.com/office/officeart/2005/8/layout/equation2"/>
    <dgm:cxn modelId="{EA328403-3615-43B6-819A-4FC630C2645A}" type="presParOf" srcId="{BEC82917-956E-40C7-AFE6-812F0D1DF319}" destId="{810EC417-4C5C-4B3F-A224-DEF5EB8B5085}" srcOrd="8" destOrd="0" presId="urn:microsoft.com/office/officeart/2005/8/layout/equation2"/>
    <dgm:cxn modelId="{4E153552-187D-41E5-8891-B2367D67DF68}" type="presParOf" srcId="{DB9F4A91-0E03-4275-83DE-C83E8CCE78CC}" destId="{BF37146F-CDA9-4B3A-ABDF-01E188CD70DA}" srcOrd="1" destOrd="0" presId="urn:microsoft.com/office/officeart/2005/8/layout/equation2"/>
    <dgm:cxn modelId="{4EC2F4D9-7597-4CC2-8623-1B8D1FAE5AF0}" type="presParOf" srcId="{BF37146F-CDA9-4B3A-ABDF-01E188CD70DA}" destId="{A2E1A0D5-68F9-40D3-B562-2B7DE4D39148}" srcOrd="0" destOrd="0" presId="urn:microsoft.com/office/officeart/2005/8/layout/equation2"/>
    <dgm:cxn modelId="{2E9283F2-5C0C-4D34-8C6D-67E0C6F755A9}" type="presParOf" srcId="{DB9F4A91-0E03-4275-83DE-C83E8CCE78CC}" destId="{B933B97E-D332-4987-9FB8-41D1A7B57780}" srcOrd="2" destOrd="0" presId="urn:microsoft.com/office/officeart/2005/8/layout/equation2"/>
  </dgm:cxnLst>
  <dgm:bg/>
  <dgm:whole/>
  <dgm:extLst>
    <a:ext uri="http://schemas.microsoft.com/office/drawing/2008/diagram">
      <dsp:dataModelExt xmlns:dsp="http://schemas.microsoft.com/office/drawing/2008/diagram" relId="rId6" minVer="http://schemas.openxmlformats.org/drawingml/2006/diagram"/>
    </a:ext>
    <a:ext uri="{C62137D5-CB1D-491B-B009-E17868A290BF}">
      <dgm14:recolorImg xmlns:dgm14="http://schemas.microsoft.com/office/drawing/2010/diagram" val="1"/>
    </a:ext>
  </dgm:extLst>
</dgm:dataModel>
</file>

<file path=xl/diagrams/data6.xml><?xml version="1.0" encoding="utf-8"?>
<dgm:dataModel xmlns:dgm="http://schemas.openxmlformats.org/drawingml/2006/diagram" xmlns:a="http://schemas.openxmlformats.org/drawingml/2006/main">
  <dgm:ptLst>
    <dgm:pt modelId="{41DD60FF-6F31-4285-AB92-867F21AB74DF}" type="doc">
      <dgm:prSet loTypeId="urn:microsoft.com/office/officeart/2005/8/layout/equation2" loCatId="process" qsTypeId="urn:microsoft.com/office/officeart/2005/8/quickstyle/3d1" qsCatId="3D" csTypeId="urn:microsoft.com/office/officeart/2005/8/colors/colorful3" csCatId="colorful" phldr="1"/>
      <dgm:spPr/>
    </dgm:pt>
    <dgm:pt modelId="{A791CCD2-B31D-4FBF-A520-3E0D32214068}">
      <dgm:prSet phldrT="[Texto]" custT="1"/>
      <dgm:spPr>
        <a:solidFill>
          <a:schemeClr val="accent6">
            <a:lumMod val="75000"/>
          </a:schemeClr>
        </a:solidFill>
      </dgm:spPr>
      <dgm:t>
        <a:bodyPr/>
        <a:lstStyle/>
        <a:p>
          <a:r>
            <a:rPr lang="es-CO" sz="1500" b="1" i="1">
              <a:solidFill>
                <a:schemeClr val="accent4">
                  <a:lumMod val="60000"/>
                  <a:lumOff val="40000"/>
                </a:schemeClr>
              </a:solidFill>
            </a:rPr>
            <a:t>Insumos</a:t>
          </a:r>
        </a:p>
        <a:p>
          <a:endParaRPr lang="es-CO" sz="1500" b="1" i="1">
            <a:solidFill>
              <a:schemeClr val="accent4">
                <a:lumMod val="60000"/>
                <a:lumOff val="40000"/>
              </a:schemeClr>
            </a:solidFill>
          </a:endParaRPr>
        </a:p>
      </dgm:t>
    </dgm:pt>
    <dgm:pt modelId="{BB416BCB-0533-4A1A-8EED-4D8EEC0C544A}" type="parTrans" cxnId="{65150050-912C-42D8-A2E1-A3E9D945A6C4}">
      <dgm:prSet/>
      <dgm:spPr/>
      <dgm:t>
        <a:bodyPr/>
        <a:lstStyle/>
        <a:p>
          <a:endParaRPr lang="es-CO" sz="1500" b="1" i="1">
            <a:solidFill>
              <a:schemeClr val="accent4">
                <a:lumMod val="60000"/>
                <a:lumOff val="40000"/>
              </a:schemeClr>
            </a:solidFill>
          </a:endParaRPr>
        </a:p>
      </dgm:t>
    </dgm:pt>
    <dgm:pt modelId="{F35BBCFB-DC8E-421E-8068-B73070059EF4}" type="sibTrans" cxnId="{65150050-912C-42D8-A2E1-A3E9D945A6C4}">
      <dgm:prSet custT="1"/>
      <dgm:spPr>
        <a:solidFill>
          <a:schemeClr val="accent6">
            <a:lumMod val="50000"/>
          </a:schemeClr>
        </a:solidFill>
      </dgm:spPr>
      <dgm:t>
        <a:bodyPr/>
        <a:lstStyle/>
        <a:p>
          <a:endParaRPr lang="es-CO" sz="1500" b="1" i="1">
            <a:solidFill>
              <a:schemeClr val="accent4">
                <a:lumMod val="60000"/>
                <a:lumOff val="40000"/>
              </a:schemeClr>
            </a:solidFill>
          </a:endParaRPr>
        </a:p>
      </dgm:t>
    </dgm:pt>
    <dgm:pt modelId="{A7561131-969E-4580-84A8-689A61B1E6BD}">
      <dgm:prSet phldrT="[Texto]" custT="1"/>
      <dgm:spPr/>
      <dgm:t>
        <a:bodyPr/>
        <a:lstStyle/>
        <a:p>
          <a:r>
            <a:rPr lang="es-CO" sz="1500" b="1" i="1">
              <a:solidFill>
                <a:schemeClr val="accent4">
                  <a:lumMod val="60000"/>
                  <a:lumOff val="40000"/>
                </a:schemeClr>
              </a:solidFill>
            </a:rPr>
            <a:t>Otros Costos</a:t>
          </a:r>
        </a:p>
        <a:p>
          <a:endParaRPr lang="es-CO" sz="1500" b="1" i="1">
            <a:solidFill>
              <a:schemeClr val="accent4">
                <a:lumMod val="60000"/>
                <a:lumOff val="40000"/>
              </a:schemeClr>
            </a:solidFill>
          </a:endParaRPr>
        </a:p>
      </dgm:t>
    </dgm:pt>
    <dgm:pt modelId="{64DAAB18-9E56-46FB-B2AB-16AEC2D0187B}" type="parTrans" cxnId="{236A2032-6FA8-4A7B-AF9E-A93901DF973E}">
      <dgm:prSet/>
      <dgm:spPr/>
      <dgm:t>
        <a:bodyPr/>
        <a:lstStyle/>
        <a:p>
          <a:endParaRPr lang="es-CO" sz="1500" b="1" i="1">
            <a:solidFill>
              <a:schemeClr val="accent4">
                <a:lumMod val="60000"/>
                <a:lumOff val="40000"/>
              </a:schemeClr>
            </a:solidFill>
          </a:endParaRPr>
        </a:p>
      </dgm:t>
    </dgm:pt>
    <dgm:pt modelId="{EC2B5C83-1E6E-47B1-AF98-93F7CBAA1037}" type="sibTrans" cxnId="{236A2032-6FA8-4A7B-AF9E-A93901DF973E}">
      <dgm:prSet custT="1"/>
      <dgm:spPr/>
      <dgm:t>
        <a:bodyPr/>
        <a:lstStyle/>
        <a:p>
          <a:endParaRPr lang="es-CO" sz="1500" b="1" i="1">
            <a:solidFill>
              <a:schemeClr val="accent4">
                <a:lumMod val="60000"/>
                <a:lumOff val="40000"/>
              </a:schemeClr>
            </a:solidFill>
          </a:endParaRPr>
        </a:p>
      </dgm:t>
    </dgm:pt>
    <dgm:pt modelId="{57E7F2D7-0406-4B08-9596-DDDBD0C2E08E}">
      <dgm:prSet phldrT="[Texto]" custT="1"/>
      <dgm:spPr/>
      <dgm:t>
        <a:bodyPr/>
        <a:lstStyle/>
        <a:p>
          <a:r>
            <a:rPr lang="es-CO" sz="1500" b="1" i="1">
              <a:solidFill>
                <a:schemeClr val="accent4">
                  <a:lumMod val="60000"/>
                  <a:lumOff val="40000"/>
                </a:schemeClr>
              </a:solidFill>
            </a:rPr>
            <a:t>Costos Totales</a:t>
          </a:r>
        </a:p>
        <a:p>
          <a:endParaRPr lang="es-CO" sz="1500" b="1" i="1">
            <a:solidFill>
              <a:schemeClr val="accent4">
                <a:lumMod val="60000"/>
                <a:lumOff val="40000"/>
              </a:schemeClr>
            </a:solidFill>
          </a:endParaRPr>
        </a:p>
      </dgm:t>
    </dgm:pt>
    <dgm:pt modelId="{4E8E126D-66C0-4D25-83D7-C40AB16B79DD}" type="parTrans" cxnId="{BF778787-F675-45A3-9484-71B845A73B0A}">
      <dgm:prSet/>
      <dgm:spPr/>
      <dgm:t>
        <a:bodyPr/>
        <a:lstStyle/>
        <a:p>
          <a:endParaRPr lang="es-CO" sz="1500" b="1" i="1">
            <a:solidFill>
              <a:schemeClr val="accent4">
                <a:lumMod val="60000"/>
                <a:lumOff val="40000"/>
              </a:schemeClr>
            </a:solidFill>
          </a:endParaRPr>
        </a:p>
      </dgm:t>
    </dgm:pt>
    <dgm:pt modelId="{9A8D6572-42AE-492E-B65E-BD62705F0503}" type="sibTrans" cxnId="{BF778787-F675-45A3-9484-71B845A73B0A}">
      <dgm:prSet/>
      <dgm:spPr/>
      <dgm:t>
        <a:bodyPr/>
        <a:lstStyle/>
        <a:p>
          <a:endParaRPr lang="es-CO" sz="1500" b="1" i="1">
            <a:solidFill>
              <a:schemeClr val="accent4">
                <a:lumMod val="60000"/>
                <a:lumOff val="40000"/>
              </a:schemeClr>
            </a:solidFill>
          </a:endParaRPr>
        </a:p>
      </dgm:t>
    </dgm:pt>
    <dgm:pt modelId="{918AEB54-F728-4C2D-AA9C-62FCD3B49180}">
      <dgm:prSet custT="1"/>
      <dgm:spPr/>
      <dgm:t>
        <a:bodyPr/>
        <a:lstStyle/>
        <a:p>
          <a:r>
            <a:rPr lang="es-CO" sz="1500" b="1" i="1">
              <a:solidFill>
                <a:schemeClr val="accent4">
                  <a:lumMod val="60000"/>
                  <a:lumOff val="40000"/>
                </a:schemeClr>
              </a:solidFill>
            </a:rPr>
            <a:t>Mano de Obra</a:t>
          </a:r>
        </a:p>
        <a:p>
          <a:endParaRPr lang="es-CO" sz="1500" b="1" i="1">
            <a:solidFill>
              <a:schemeClr val="accent4">
                <a:lumMod val="60000"/>
                <a:lumOff val="40000"/>
              </a:schemeClr>
            </a:solidFill>
          </a:endParaRPr>
        </a:p>
      </dgm:t>
    </dgm:pt>
    <dgm:pt modelId="{441FC26A-2285-4132-8F57-B953F0AD244E}" type="parTrans" cxnId="{D0D68A80-D08D-4D5D-A222-7C5F7AC1C6BB}">
      <dgm:prSet/>
      <dgm:spPr/>
      <dgm:t>
        <a:bodyPr/>
        <a:lstStyle/>
        <a:p>
          <a:endParaRPr lang="es-CO" sz="1500" b="1" i="1">
            <a:solidFill>
              <a:schemeClr val="accent4">
                <a:lumMod val="60000"/>
                <a:lumOff val="40000"/>
              </a:schemeClr>
            </a:solidFill>
          </a:endParaRPr>
        </a:p>
      </dgm:t>
    </dgm:pt>
    <dgm:pt modelId="{056E918C-B66A-4144-BC42-86296657ED0A}" type="sibTrans" cxnId="{D0D68A80-D08D-4D5D-A222-7C5F7AC1C6BB}">
      <dgm:prSet custT="1"/>
      <dgm:spPr/>
      <dgm:t>
        <a:bodyPr/>
        <a:lstStyle/>
        <a:p>
          <a:endParaRPr lang="es-CO" sz="1500" b="1" i="1">
            <a:solidFill>
              <a:schemeClr val="accent4">
                <a:lumMod val="60000"/>
                <a:lumOff val="40000"/>
              </a:schemeClr>
            </a:solidFill>
          </a:endParaRPr>
        </a:p>
      </dgm:t>
    </dgm:pt>
    <dgm:pt modelId="{DB9F4A91-0E03-4275-83DE-C83E8CCE78CC}" type="pres">
      <dgm:prSet presAssocID="{41DD60FF-6F31-4285-AB92-867F21AB74DF}" presName="Name0" presStyleCnt="0">
        <dgm:presLayoutVars>
          <dgm:dir/>
          <dgm:resizeHandles val="exact"/>
        </dgm:presLayoutVars>
      </dgm:prSet>
      <dgm:spPr/>
    </dgm:pt>
    <dgm:pt modelId="{BEC82917-956E-40C7-AFE6-812F0D1DF319}" type="pres">
      <dgm:prSet presAssocID="{41DD60FF-6F31-4285-AB92-867F21AB74DF}" presName="vNodes" presStyleCnt="0"/>
      <dgm:spPr/>
    </dgm:pt>
    <dgm:pt modelId="{C4781888-E75D-4137-ABD0-D63C51382503}" type="pres">
      <dgm:prSet presAssocID="{A791CCD2-B31D-4FBF-A520-3E0D32214068}" presName="node" presStyleLbl="node1" presStyleIdx="0" presStyleCnt="4" custScaleX="312643" custScaleY="140882">
        <dgm:presLayoutVars>
          <dgm:bulletEnabled val="1"/>
        </dgm:presLayoutVars>
      </dgm:prSet>
      <dgm:spPr/>
      <dgm:t>
        <a:bodyPr/>
        <a:lstStyle/>
        <a:p>
          <a:endParaRPr lang="es-ES"/>
        </a:p>
      </dgm:t>
    </dgm:pt>
    <dgm:pt modelId="{AF06F391-9CC5-42CC-99BC-D70C65FA6C0C}" type="pres">
      <dgm:prSet presAssocID="{F35BBCFB-DC8E-421E-8068-B73070059EF4}" presName="spacerT" presStyleCnt="0"/>
      <dgm:spPr/>
    </dgm:pt>
    <dgm:pt modelId="{F3A50F93-02A2-4C70-8654-50023342E5E2}" type="pres">
      <dgm:prSet presAssocID="{F35BBCFB-DC8E-421E-8068-B73070059EF4}" presName="sibTrans" presStyleLbl="sibTrans2D1" presStyleIdx="0" presStyleCnt="3"/>
      <dgm:spPr/>
      <dgm:t>
        <a:bodyPr/>
        <a:lstStyle/>
        <a:p>
          <a:endParaRPr lang="es-ES"/>
        </a:p>
      </dgm:t>
    </dgm:pt>
    <dgm:pt modelId="{8BE623DE-3D8B-4792-9873-95DC21EE3C28}" type="pres">
      <dgm:prSet presAssocID="{F35BBCFB-DC8E-421E-8068-B73070059EF4}" presName="spacerB" presStyleCnt="0"/>
      <dgm:spPr/>
    </dgm:pt>
    <dgm:pt modelId="{594C231B-7AA4-4010-AE92-DDC43D237D2D}" type="pres">
      <dgm:prSet presAssocID="{918AEB54-F728-4C2D-AA9C-62FCD3B49180}" presName="node" presStyleLbl="node1" presStyleIdx="1" presStyleCnt="4" custScaleX="312643" custScaleY="140882">
        <dgm:presLayoutVars>
          <dgm:bulletEnabled val="1"/>
        </dgm:presLayoutVars>
      </dgm:prSet>
      <dgm:spPr/>
      <dgm:t>
        <a:bodyPr/>
        <a:lstStyle/>
        <a:p>
          <a:endParaRPr lang="es-ES"/>
        </a:p>
      </dgm:t>
    </dgm:pt>
    <dgm:pt modelId="{CE69318E-E3C4-4A4A-AEAF-F5E8DBFC2E2E}" type="pres">
      <dgm:prSet presAssocID="{056E918C-B66A-4144-BC42-86296657ED0A}" presName="spacerT" presStyleCnt="0"/>
      <dgm:spPr/>
    </dgm:pt>
    <dgm:pt modelId="{4889A289-AA1A-4D40-8E3D-6CA58911685C}" type="pres">
      <dgm:prSet presAssocID="{056E918C-B66A-4144-BC42-86296657ED0A}" presName="sibTrans" presStyleLbl="sibTrans2D1" presStyleIdx="1" presStyleCnt="3"/>
      <dgm:spPr/>
      <dgm:t>
        <a:bodyPr/>
        <a:lstStyle/>
        <a:p>
          <a:endParaRPr lang="es-ES"/>
        </a:p>
      </dgm:t>
    </dgm:pt>
    <dgm:pt modelId="{7DD1A7A3-0E3B-4492-BBB7-93B6D7BBCCC6}" type="pres">
      <dgm:prSet presAssocID="{056E918C-B66A-4144-BC42-86296657ED0A}" presName="spacerB" presStyleCnt="0"/>
      <dgm:spPr/>
    </dgm:pt>
    <dgm:pt modelId="{810EC417-4C5C-4B3F-A224-DEF5EB8B5085}" type="pres">
      <dgm:prSet presAssocID="{A7561131-969E-4580-84A8-689A61B1E6BD}" presName="node" presStyleLbl="node1" presStyleIdx="2" presStyleCnt="4" custScaleX="312643" custScaleY="140882">
        <dgm:presLayoutVars>
          <dgm:bulletEnabled val="1"/>
        </dgm:presLayoutVars>
      </dgm:prSet>
      <dgm:spPr/>
      <dgm:t>
        <a:bodyPr/>
        <a:lstStyle/>
        <a:p>
          <a:endParaRPr lang="es-ES"/>
        </a:p>
      </dgm:t>
    </dgm:pt>
    <dgm:pt modelId="{BF37146F-CDA9-4B3A-ABDF-01E188CD70DA}" type="pres">
      <dgm:prSet presAssocID="{41DD60FF-6F31-4285-AB92-867F21AB74DF}" presName="sibTransLast" presStyleLbl="sibTrans2D1" presStyleIdx="2" presStyleCnt="3"/>
      <dgm:spPr/>
      <dgm:t>
        <a:bodyPr/>
        <a:lstStyle/>
        <a:p>
          <a:endParaRPr lang="es-ES"/>
        </a:p>
      </dgm:t>
    </dgm:pt>
    <dgm:pt modelId="{A2E1A0D5-68F9-40D3-B562-2B7DE4D39148}" type="pres">
      <dgm:prSet presAssocID="{41DD60FF-6F31-4285-AB92-867F21AB74DF}" presName="connectorText" presStyleLbl="sibTrans2D1" presStyleIdx="2" presStyleCnt="3"/>
      <dgm:spPr/>
      <dgm:t>
        <a:bodyPr/>
        <a:lstStyle/>
        <a:p>
          <a:endParaRPr lang="es-ES"/>
        </a:p>
      </dgm:t>
    </dgm:pt>
    <dgm:pt modelId="{B933B97E-D332-4987-9FB8-41D1A7B57780}" type="pres">
      <dgm:prSet presAssocID="{41DD60FF-6F31-4285-AB92-867F21AB74DF}" presName="lastNode" presStyleLbl="node1" presStyleIdx="3" presStyleCnt="4" custScaleX="147520" custScaleY="74101">
        <dgm:presLayoutVars>
          <dgm:bulletEnabled val="1"/>
        </dgm:presLayoutVars>
      </dgm:prSet>
      <dgm:spPr/>
      <dgm:t>
        <a:bodyPr/>
        <a:lstStyle/>
        <a:p>
          <a:endParaRPr lang="es-ES"/>
        </a:p>
      </dgm:t>
    </dgm:pt>
  </dgm:ptLst>
  <dgm:cxnLst>
    <dgm:cxn modelId="{65150050-912C-42D8-A2E1-A3E9D945A6C4}" srcId="{41DD60FF-6F31-4285-AB92-867F21AB74DF}" destId="{A791CCD2-B31D-4FBF-A520-3E0D32214068}" srcOrd="0" destOrd="0" parTransId="{BB416BCB-0533-4A1A-8EED-4D8EEC0C544A}" sibTransId="{F35BBCFB-DC8E-421E-8068-B73070059EF4}"/>
    <dgm:cxn modelId="{236A2032-6FA8-4A7B-AF9E-A93901DF973E}" srcId="{41DD60FF-6F31-4285-AB92-867F21AB74DF}" destId="{A7561131-969E-4580-84A8-689A61B1E6BD}" srcOrd="2" destOrd="0" parTransId="{64DAAB18-9E56-46FB-B2AB-16AEC2D0187B}" sibTransId="{EC2B5C83-1E6E-47B1-AF98-93F7CBAA1037}"/>
    <dgm:cxn modelId="{F72751B2-D893-4BBF-9B23-DE8E9E3A08B2}" type="presOf" srcId="{57E7F2D7-0406-4B08-9596-DDDBD0C2E08E}" destId="{B933B97E-D332-4987-9FB8-41D1A7B57780}" srcOrd="0" destOrd="0" presId="urn:microsoft.com/office/officeart/2005/8/layout/equation2"/>
    <dgm:cxn modelId="{C9889C85-4849-45CC-A707-7A017BFC9369}" type="presOf" srcId="{A7561131-969E-4580-84A8-689A61B1E6BD}" destId="{810EC417-4C5C-4B3F-A224-DEF5EB8B5085}" srcOrd="0" destOrd="0" presId="urn:microsoft.com/office/officeart/2005/8/layout/equation2"/>
    <dgm:cxn modelId="{EBF445BA-1F7F-4105-854B-21027374B8C8}" type="presOf" srcId="{EC2B5C83-1E6E-47B1-AF98-93F7CBAA1037}" destId="{BF37146F-CDA9-4B3A-ABDF-01E188CD70DA}" srcOrd="0" destOrd="0" presId="urn:microsoft.com/office/officeart/2005/8/layout/equation2"/>
    <dgm:cxn modelId="{BF778787-F675-45A3-9484-71B845A73B0A}" srcId="{41DD60FF-6F31-4285-AB92-867F21AB74DF}" destId="{57E7F2D7-0406-4B08-9596-DDDBD0C2E08E}" srcOrd="3" destOrd="0" parTransId="{4E8E126D-66C0-4D25-83D7-C40AB16B79DD}" sibTransId="{9A8D6572-42AE-492E-B65E-BD62705F0503}"/>
    <dgm:cxn modelId="{84929D49-AEF0-46C2-AF74-92C94C9F26E1}" type="presOf" srcId="{A791CCD2-B31D-4FBF-A520-3E0D32214068}" destId="{C4781888-E75D-4137-ABD0-D63C51382503}" srcOrd="0" destOrd="0" presId="urn:microsoft.com/office/officeart/2005/8/layout/equation2"/>
    <dgm:cxn modelId="{12040FE1-B33E-4EBE-9505-59416D5AD80D}" type="presOf" srcId="{918AEB54-F728-4C2D-AA9C-62FCD3B49180}" destId="{594C231B-7AA4-4010-AE92-DDC43D237D2D}" srcOrd="0" destOrd="0" presId="urn:microsoft.com/office/officeart/2005/8/layout/equation2"/>
    <dgm:cxn modelId="{0BD8C577-D813-4417-9C2A-6F5E59D3CC16}" type="presOf" srcId="{F35BBCFB-DC8E-421E-8068-B73070059EF4}" destId="{F3A50F93-02A2-4C70-8654-50023342E5E2}" srcOrd="0" destOrd="0" presId="urn:microsoft.com/office/officeart/2005/8/layout/equation2"/>
    <dgm:cxn modelId="{33B93CD0-A4CE-4EE1-ABE6-C1ACE7F26FFD}" type="presOf" srcId="{41DD60FF-6F31-4285-AB92-867F21AB74DF}" destId="{DB9F4A91-0E03-4275-83DE-C83E8CCE78CC}" srcOrd="0" destOrd="0" presId="urn:microsoft.com/office/officeart/2005/8/layout/equation2"/>
    <dgm:cxn modelId="{D0D68A80-D08D-4D5D-A222-7C5F7AC1C6BB}" srcId="{41DD60FF-6F31-4285-AB92-867F21AB74DF}" destId="{918AEB54-F728-4C2D-AA9C-62FCD3B49180}" srcOrd="1" destOrd="0" parTransId="{441FC26A-2285-4132-8F57-B953F0AD244E}" sibTransId="{056E918C-B66A-4144-BC42-86296657ED0A}"/>
    <dgm:cxn modelId="{74C5BDFD-E0DB-4EF5-B395-1D1EA69C4254}" type="presOf" srcId="{EC2B5C83-1E6E-47B1-AF98-93F7CBAA1037}" destId="{A2E1A0D5-68F9-40D3-B562-2B7DE4D39148}" srcOrd="1" destOrd="0" presId="urn:microsoft.com/office/officeart/2005/8/layout/equation2"/>
    <dgm:cxn modelId="{1B7FE524-22AD-4519-81D4-6DBDAC9ABCE2}" type="presOf" srcId="{056E918C-B66A-4144-BC42-86296657ED0A}" destId="{4889A289-AA1A-4D40-8E3D-6CA58911685C}" srcOrd="0" destOrd="0" presId="urn:microsoft.com/office/officeart/2005/8/layout/equation2"/>
    <dgm:cxn modelId="{ABDBCF18-28E2-4728-BB59-785D3339D8F9}" type="presParOf" srcId="{DB9F4A91-0E03-4275-83DE-C83E8CCE78CC}" destId="{BEC82917-956E-40C7-AFE6-812F0D1DF319}" srcOrd="0" destOrd="0" presId="urn:microsoft.com/office/officeart/2005/8/layout/equation2"/>
    <dgm:cxn modelId="{72ACD611-8155-4585-98D1-B2D1A79C50EB}" type="presParOf" srcId="{BEC82917-956E-40C7-AFE6-812F0D1DF319}" destId="{C4781888-E75D-4137-ABD0-D63C51382503}" srcOrd="0" destOrd="0" presId="urn:microsoft.com/office/officeart/2005/8/layout/equation2"/>
    <dgm:cxn modelId="{8A35C2CC-DFB3-42EE-BEC6-92CEBDD0DC6A}" type="presParOf" srcId="{BEC82917-956E-40C7-AFE6-812F0D1DF319}" destId="{AF06F391-9CC5-42CC-99BC-D70C65FA6C0C}" srcOrd="1" destOrd="0" presId="urn:microsoft.com/office/officeart/2005/8/layout/equation2"/>
    <dgm:cxn modelId="{894D2582-B3A6-4758-981D-58D1BCA4CDE0}" type="presParOf" srcId="{BEC82917-956E-40C7-AFE6-812F0D1DF319}" destId="{F3A50F93-02A2-4C70-8654-50023342E5E2}" srcOrd="2" destOrd="0" presId="urn:microsoft.com/office/officeart/2005/8/layout/equation2"/>
    <dgm:cxn modelId="{37EAB917-8738-4E9A-9E70-BE7C5C212A7B}" type="presParOf" srcId="{BEC82917-956E-40C7-AFE6-812F0D1DF319}" destId="{8BE623DE-3D8B-4792-9873-95DC21EE3C28}" srcOrd="3" destOrd="0" presId="urn:microsoft.com/office/officeart/2005/8/layout/equation2"/>
    <dgm:cxn modelId="{BB40F1CC-4E71-49F7-95AA-103140AD38F8}" type="presParOf" srcId="{BEC82917-956E-40C7-AFE6-812F0D1DF319}" destId="{594C231B-7AA4-4010-AE92-DDC43D237D2D}" srcOrd="4" destOrd="0" presId="urn:microsoft.com/office/officeart/2005/8/layout/equation2"/>
    <dgm:cxn modelId="{C132BA8E-4068-4139-9F7C-02D4BB5DFE67}" type="presParOf" srcId="{BEC82917-956E-40C7-AFE6-812F0D1DF319}" destId="{CE69318E-E3C4-4A4A-AEAF-F5E8DBFC2E2E}" srcOrd="5" destOrd="0" presId="urn:microsoft.com/office/officeart/2005/8/layout/equation2"/>
    <dgm:cxn modelId="{0A162109-FC92-4091-AEB2-8BCA27793E70}" type="presParOf" srcId="{BEC82917-956E-40C7-AFE6-812F0D1DF319}" destId="{4889A289-AA1A-4D40-8E3D-6CA58911685C}" srcOrd="6" destOrd="0" presId="urn:microsoft.com/office/officeart/2005/8/layout/equation2"/>
    <dgm:cxn modelId="{91B0A78A-810A-4DC2-A4EB-22EAB7C9A81A}" type="presParOf" srcId="{BEC82917-956E-40C7-AFE6-812F0D1DF319}" destId="{7DD1A7A3-0E3B-4492-BBB7-93B6D7BBCCC6}" srcOrd="7" destOrd="0" presId="urn:microsoft.com/office/officeart/2005/8/layout/equation2"/>
    <dgm:cxn modelId="{EA328403-3615-43B6-819A-4FC630C2645A}" type="presParOf" srcId="{BEC82917-956E-40C7-AFE6-812F0D1DF319}" destId="{810EC417-4C5C-4B3F-A224-DEF5EB8B5085}" srcOrd="8" destOrd="0" presId="urn:microsoft.com/office/officeart/2005/8/layout/equation2"/>
    <dgm:cxn modelId="{4E153552-187D-41E5-8891-B2367D67DF68}" type="presParOf" srcId="{DB9F4A91-0E03-4275-83DE-C83E8CCE78CC}" destId="{BF37146F-CDA9-4B3A-ABDF-01E188CD70DA}" srcOrd="1" destOrd="0" presId="urn:microsoft.com/office/officeart/2005/8/layout/equation2"/>
    <dgm:cxn modelId="{4EC2F4D9-7597-4CC2-8623-1B8D1FAE5AF0}" type="presParOf" srcId="{BF37146F-CDA9-4B3A-ABDF-01E188CD70DA}" destId="{A2E1A0D5-68F9-40D3-B562-2B7DE4D39148}" srcOrd="0" destOrd="0" presId="urn:microsoft.com/office/officeart/2005/8/layout/equation2"/>
    <dgm:cxn modelId="{2E9283F2-5C0C-4D34-8C6D-67E0C6F755A9}" type="presParOf" srcId="{DB9F4A91-0E03-4275-83DE-C83E8CCE78CC}" destId="{B933B97E-D332-4987-9FB8-41D1A7B57780}" srcOrd="2" destOrd="0" presId="urn:microsoft.com/office/officeart/2005/8/layout/equation2"/>
  </dgm:cxnLst>
  <dgm:bg/>
  <dgm:whole/>
  <dgm:extLst>
    <a:ext uri="http://schemas.microsoft.com/office/drawing/2008/diagram">
      <dsp:dataModelExt xmlns:dsp="http://schemas.microsoft.com/office/drawing/2008/diagram" relId="rId6" minVer="http://schemas.openxmlformats.org/drawingml/2006/diagram"/>
    </a:ext>
    <a:ext uri="{C62137D5-CB1D-491B-B009-E17868A290BF}">
      <dgm14:recolorImg xmlns:dgm14="http://schemas.microsoft.com/office/drawing/2010/diagram" val="1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8291922B-2C20-4C7A-8716-651CBF4865AF}">
      <dsp:nvSpPr>
        <dsp:cNvPr id="0" name=""/>
        <dsp:cNvSpPr/>
      </dsp:nvSpPr>
      <dsp:spPr>
        <a:xfrm>
          <a:off x="1290" y="0"/>
          <a:ext cx="1266382" cy="2281237"/>
        </a:xfrm>
        <a:prstGeom prst="roundRect">
          <a:avLst>
            <a:gd name="adj" fmla="val 10000"/>
          </a:avLst>
        </a:prstGeom>
        <a:gradFill rotWithShape="0">
          <a:gsLst>
            <a:gs pos="0">
              <a:schemeClr val="accent2">
                <a:tint val="40000"/>
                <a:hueOff val="0"/>
                <a:satOff val="0"/>
                <a:lumOff val="0"/>
                <a:alphaOff val="0"/>
                <a:satMod val="103000"/>
                <a:lumMod val="102000"/>
                <a:tint val="94000"/>
              </a:schemeClr>
            </a:gs>
            <a:gs pos="50000">
              <a:schemeClr val="accent2">
                <a:tint val="40000"/>
                <a:hueOff val="0"/>
                <a:satOff val="0"/>
                <a:lumOff val="0"/>
                <a:alphaOff val="0"/>
                <a:satMod val="110000"/>
                <a:lumMod val="100000"/>
                <a:shade val="100000"/>
              </a:schemeClr>
            </a:gs>
            <a:gs pos="100000">
              <a:schemeClr val="accent2">
                <a:tint val="40000"/>
                <a:hueOff val="0"/>
                <a:satOff val="0"/>
                <a:lumOff val="0"/>
                <a:alphaOff val="0"/>
                <a:lumMod val="99000"/>
                <a:satMod val="120000"/>
                <a:shade val="78000"/>
              </a:schemeClr>
            </a:gs>
          </a:gsLst>
          <a:lin ang="5400000" scaled="0"/>
        </a:gra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flat" dir="t"/>
        </a:scene3d>
        <a:sp3d z="-190500" extrusionH="12700" prstMaterial="plastic">
          <a:bevelT w="50800" h="50800"/>
        </a:sp3d>
      </dsp:spPr>
      <dsp:style>
        <a:lnRef idx="0">
          <a:scrgbClr r="0" g="0" b="0"/>
        </a:lnRef>
        <a:fillRef idx="3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53340" tIns="53340" rIns="53340" bIns="53340" numCol="1" spcCol="1270" anchor="ctr" anchorCtr="0">
          <a:noAutofit/>
        </a:bodyPr>
        <a:lstStyle/>
        <a:p>
          <a:pPr lvl="0" algn="ctr" defTabSz="6223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s-CO" sz="1400" b="1" i="1" kern="1200"/>
            <a:t>Fase 1 - Semillero</a:t>
          </a:r>
        </a:p>
      </dsp:txBody>
      <dsp:txXfrm>
        <a:off x="1290" y="0"/>
        <a:ext cx="1266382" cy="684371"/>
      </dsp:txXfrm>
    </dsp:sp>
    <dsp:sp modelId="{42769034-6BBD-4ADD-8D62-AF8FAC0EAAA3}">
      <dsp:nvSpPr>
        <dsp:cNvPr id="0" name=""/>
        <dsp:cNvSpPr/>
      </dsp:nvSpPr>
      <dsp:spPr>
        <a:xfrm>
          <a:off x="127928" y="685039"/>
          <a:ext cx="1013106" cy="687824"/>
        </a:xfrm>
        <a:prstGeom prst="roundRect">
          <a:avLst>
            <a:gd name="adj" fmla="val 10000"/>
          </a:avLst>
        </a:prstGeom>
        <a:gradFill rotWithShape="0">
          <a:gsLst>
            <a:gs pos="0">
              <a:schemeClr val="accent2">
                <a:hueOff val="0"/>
                <a:satOff val="0"/>
                <a:lumOff val="0"/>
                <a:alphaOff val="0"/>
                <a:satMod val="103000"/>
                <a:lumMod val="102000"/>
                <a:tint val="94000"/>
              </a:schemeClr>
            </a:gs>
            <a:gs pos="50000">
              <a:schemeClr val="accent2">
                <a:hueOff val="0"/>
                <a:satOff val="0"/>
                <a:lumOff val="0"/>
                <a:alphaOff val="0"/>
                <a:satMod val="110000"/>
                <a:lumMod val="100000"/>
                <a:shade val="100000"/>
              </a:schemeClr>
            </a:gs>
            <a:gs pos="100000">
              <a:schemeClr val="accent2">
                <a:hueOff val="0"/>
                <a:satOff val="0"/>
                <a:lumOff val="0"/>
                <a:alphaOff val="0"/>
                <a:lumMod val="99000"/>
                <a:satMod val="120000"/>
                <a:shade val="78000"/>
              </a:schemeClr>
            </a:gs>
          </a:gsLst>
          <a:lin ang="5400000" scaled="0"/>
        </a:gradFill>
        <a:ln>
          <a:noFill/>
        </a:ln>
        <a:effectLst/>
        <a:scene3d>
          <a:camera prst="orthographicFront"/>
          <a:lightRig rig="flat" dir="t"/>
        </a:scene3d>
        <a:sp3d prstMaterial="plastic">
          <a:bevelT w="120900" h="88900"/>
          <a:bevelB w="88900" h="31750" prst="angle"/>
        </a:sp3d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30480" tIns="22860" rIns="30480" bIns="22860" numCol="1" spcCol="1270" anchor="ctr" anchorCtr="0">
          <a:noAutofit/>
        </a:bodyPr>
        <a:lstStyle/>
        <a:p>
          <a:pPr lvl="0" algn="ctr" defTabSz="5334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s-CO" sz="1200" b="1" i="1" kern="1200"/>
            <a:t>Almacigo</a:t>
          </a:r>
        </a:p>
      </dsp:txBody>
      <dsp:txXfrm>
        <a:off x="148074" y="705185"/>
        <a:ext cx="972814" cy="647532"/>
      </dsp:txXfrm>
    </dsp:sp>
    <dsp:sp modelId="{6C857A34-976E-46FE-A837-F22A85A61DA1}">
      <dsp:nvSpPr>
        <dsp:cNvPr id="0" name=""/>
        <dsp:cNvSpPr/>
      </dsp:nvSpPr>
      <dsp:spPr>
        <a:xfrm>
          <a:off x="127928" y="1478682"/>
          <a:ext cx="1013106" cy="687824"/>
        </a:xfrm>
        <a:prstGeom prst="roundRect">
          <a:avLst>
            <a:gd name="adj" fmla="val 10000"/>
          </a:avLst>
        </a:prstGeom>
        <a:gradFill rotWithShape="0">
          <a:gsLst>
            <a:gs pos="0">
              <a:schemeClr val="accent3">
                <a:hueOff val="0"/>
                <a:satOff val="0"/>
                <a:lumOff val="0"/>
                <a:alphaOff val="0"/>
                <a:satMod val="103000"/>
                <a:lumMod val="102000"/>
                <a:tint val="94000"/>
              </a:schemeClr>
            </a:gs>
            <a:gs pos="50000">
              <a:schemeClr val="accent3">
                <a:hueOff val="0"/>
                <a:satOff val="0"/>
                <a:lumOff val="0"/>
                <a:alphaOff val="0"/>
                <a:satMod val="110000"/>
                <a:lumMod val="100000"/>
                <a:shade val="100000"/>
              </a:schemeClr>
            </a:gs>
            <a:gs pos="100000">
              <a:schemeClr val="accent3">
                <a:hueOff val="0"/>
                <a:satOff val="0"/>
                <a:lumOff val="0"/>
                <a:alphaOff val="0"/>
                <a:lumMod val="99000"/>
                <a:satMod val="120000"/>
                <a:shade val="78000"/>
              </a:schemeClr>
            </a:gs>
          </a:gsLst>
          <a:lin ang="5400000" scaled="0"/>
        </a:gradFill>
        <a:ln>
          <a:noFill/>
        </a:ln>
        <a:effectLst/>
        <a:scene3d>
          <a:camera prst="orthographicFront"/>
          <a:lightRig rig="flat" dir="t"/>
        </a:scene3d>
        <a:sp3d prstMaterial="plastic">
          <a:bevelT w="120900" h="88900"/>
          <a:bevelB w="88900" h="31750" prst="angle"/>
        </a:sp3d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30480" tIns="22860" rIns="30480" bIns="22860" numCol="1" spcCol="1270" anchor="ctr" anchorCtr="0">
          <a:noAutofit/>
        </a:bodyPr>
        <a:lstStyle/>
        <a:p>
          <a:pPr lvl="0" algn="ctr" defTabSz="5334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s-CO" sz="1200" b="1" i="1" kern="1200"/>
            <a:t>Trasplantado</a:t>
          </a:r>
        </a:p>
      </dsp:txBody>
      <dsp:txXfrm>
        <a:off x="148074" y="1498828"/>
        <a:ext cx="972814" cy="647532"/>
      </dsp:txXfrm>
    </dsp:sp>
    <dsp:sp modelId="{BABF99CF-431B-4C95-8BCB-EA39674098C5}">
      <dsp:nvSpPr>
        <dsp:cNvPr id="0" name=""/>
        <dsp:cNvSpPr/>
      </dsp:nvSpPr>
      <dsp:spPr>
        <a:xfrm>
          <a:off x="1362652" y="0"/>
          <a:ext cx="1266382" cy="2281237"/>
        </a:xfrm>
        <a:prstGeom prst="roundRect">
          <a:avLst>
            <a:gd name="adj" fmla="val 10000"/>
          </a:avLst>
        </a:prstGeom>
        <a:gradFill rotWithShape="0">
          <a:gsLst>
            <a:gs pos="0">
              <a:schemeClr val="accent2">
                <a:tint val="40000"/>
                <a:hueOff val="0"/>
                <a:satOff val="0"/>
                <a:lumOff val="0"/>
                <a:alphaOff val="0"/>
                <a:satMod val="103000"/>
                <a:lumMod val="102000"/>
                <a:tint val="94000"/>
              </a:schemeClr>
            </a:gs>
            <a:gs pos="50000">
              <a:schemeClr val="accent2">
                <a:tint val="40000"/>
                <a:hueOff val="0"/>
                <a:satOff val="0"/>
                <a:lumOff val="0"/>
                <a:alphaOff val="0"/>
                <a:satMod val="110000"/>
                <a:lumMod val="100000"/>
                <a:shade val="100000"/>
              </a:schemeClr>
            </a:gs>
            <a:gs pos="100000">
              <a:schemeClr val="accent2">
                <a:tint val="40000"/>
                <a:hueOff val="0"/>
                <a:satOff val="0"/>
                <a:lumOff val="0"/>
                <a:alphaOff val="0"/>
                <a:lumMod val="99000"/>
                <a:satMod val="120000"/>
                <a:shade val="78000"/>
              </a:schemeClr>
            </a:gs>
          </a:gsLst>
          <a:lin ang="5400000" scaled="0"/>
        </a:gra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flat" dir="t"/>
        </a:scene3d>
        <a:sp3d z="-190500" extrusionH="12700" prstMaterial="plastic">
          <a:bevelT w="50800" h="50800"/>
        </a:sp3d>
      </dsp:spPr>
      <dsp:style>
        <a:lnRef idx="0">
          <a:scrgbClr r="0" g="0" b="0"/>
        </a:lnRef>
        <a:fillRef idx="3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53340" tIns="53340" rIns="53340" bIns="53340" numCol="1" spcCol="1270" anchor="ctr" anchorCtr="0">
          <a:noAutofit/>
        </a:bodyPr>
        <a:lstStyle/>
        <a:p>
          <a:pPr lvl="0" algn="ctr" defTabSz="6223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s-CO" sz="1400" b="1" i="1" kern="1200"/>
            <a:t>Fase 2 - Productiva</a:t>
          </a:r>
        </a:p>
      </dsp:txBody>
      <dsp:txXfrm>
        <a:off x="1362652" y="0"/>
        <a:ext cx="1266382" cy="684371"/>
      </dsp:txXfrm>
    </dsp:sp>
    <dsp:sp modelId="{586A3A73-086A-4A14-B2A5-006C7881DD36}">
      <dsp:nvSpPr>
        <dsp:cNvPr id="0" name=""/>
        <dsp:cNvSpPr/>
      </dsp:nvSpPr>
      <dsp:spPr>
        <a:xfrm>
          <a:off x="1489290" y="685039"/>
          <a:ext cx="1013106" cy="687824"/>
        </a:xfrm>
        <a:prstGeom prst="roundRect">
          <a:avLst>
            <a:gd name="adj" fmla="val 10000"/>
          </a:avLst>
        </a:prstGeom>
        <a:gradFill rotWithShape="0">
          <a:gsLst>
            <a:gs pos="0">
              <a:schemeClr val="accent4">
                <a:hueOff val="0"/>
                <a:satOff val="0"/>
                <a:lumOff val="0"/>
                <a:alphaOff val="0"/>
                <a:satMod val="103000"/>
                <a:lumMod val="102000"/>
                <a:tint val="94000"/>
              </a:schemeClr>
            </a:gs>
            <a:gs pos="50000">
              <a:schemeClr val="accent4">
                <a:hueOff val="0"/>
                <a:satOff val="0"/>
                <a:lumOff val="0"/>
                <a:alphaOff val="0"/>
                <a:satMod val="110000"/>
                <a:lumMod val="100000"/>
                <a:shade val="100000"/>
              </a:schemeClr>
            </a:gs>
            <a:gs pos="100000">
              <a:schemeClr val="accent4">
                <a:hueOff val="0"/>
                <a:satOff val="0"/>
                <a:lumOff val="0"/>
                <a:alphaOff val="0"/>
                <a:lumMod val="99000"/>
                <a:satMod val="120000"/>
                <a:shade val="78000"/>
              </a:schemeClr>
            </a:gs>
          </a:gsLst>
          <a:lin ang="5400000" scaled="0"/>
        </a:gradFill>
        <a:ln>
          <a:noFill/>
        </a:ln>
        <a:effectLst/>
        <a:scene3d>
          <a:camera prst="orthographicFront"/>
          <a:lightRig rig="flat" dir="t"/>
        </a:scene3d>
        <a:sp3d prstMaterial="plastic">
          <a:bevelT w="120900" h="88900"/>
          <a:bevelB w="88900" h="31750" prst="angle"/>
        </a:sp3d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30480" tIns="22860" rIns="30480" bIns="22860" numCol="1" spcCol="1270" anchor="ctr" anchorCtr="0">
          <a:noAutofit/>
        </a:bodyPr>
        <a:lstStyle/>
        <a:p>
          <a:pPr lvl="0" algn="ctr" defTabSz="5334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s-CO" sz="1200" b="1" i="1" kern="1200"/>
            <a:t>Producción</a:t>
          </a:r>
        </a:p>
      </dsp:txBody>
      <dsp:txXfrm>
        <a:off x="1509436" y="705185"/>
        <a:ext cx="972814" cy="647532"/>
      </dsp:txXfrm>
    </dsp:sp>
    <dsp:sp modelId="{63FDBAEF-0867-4072-B1B2-D1A84D557740}">
      <dsp:nvSpPr>
        <dsp:cNvPr id="0" name=""/>
        <dsp:cNvSpPr/>
      </dsp:nvSpPr>
      <dsp:spPr>
        <a:xfrm>
          <a:off x="1489290" y="1478682"/>
          <a:ext cx="1013106" cy="687824"/>
        </a:xfrm>
        <a:prstGeom prst="roundRect">
          <a:avLst>
            <a:gd name="adj" fmla="val 10000"/>
          </a:avLst>
        </a:prstGeom>
        <a:gradFill rotWithShape="0">
          <a:gsLst>
            <a:gs pos="0">
              <a:schemeClr val="accent5">
                <a:hueOff val="0"/>
                <a:satOff val="0"/>
                <a:lumOff val="0"/>
                <a:alphaOff val="0"/>
                <a:satMod val="103000"/>
                <a:lumMod val="102000"/>
                <a:tint val="94000"/>
              </a:schemeClr>
            </a:gs>
            <a:gs pos="50000">
              <a:schemeClr val="accent5">
                <a:hueOff val="0"/>
                <a:satOff val="0"/>
                <a:lumOff val="0"/>
                <a:alphaOff val="0"/>
                <a:satMod val="110000"/>
                <a:lumMod val="100000"/>
                <a:shade val="100000"/>
              </a:schemeClr>
            </a:gs>
            <a:gs pos="100000">
              <a:schemeClr val="accent5">
                <a:hueOff val="0"/>
                <a:satOff val="0"/>
                <a:lumOff val="0"/>
                <a:alphaOff val="0"/>
                <a:lumMod val="99000"/>
                <a:satMod val="120000"/>
                <a:shade val="78000"/>
              </a:schemeClr>
            </a:gs>
          </a:gsLst>
          <a:lin ang="5400000" scaled="0"/>
        </a:gradFill>
        <a:ln>
          <a:noFill/>
        </a:ln>
        <a:effectLst/>
        <a:scene3d>
          <a:camera prst="orthographicFront"/>
          <a:lightRig rig="flat" dir="t"/>
        </a:scene3d>
        <a:sp3d prstMaterial="plastic">
          <a:bevelT w="120900" h="88900"/>
          <a:bevelB w="88900" h="31750" prst="angle"/>
        </a:sp3d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30480" tIns="22860" rIns="30480" bIns="22860" numCol="1" spcCol="1270" anchor="ctr" anchorCtr="0">
          <a:noAutofit/>
        </a:bodyPr>
        <a:lstStyle/>
        <a:p>
          <a:pPr lvl="0" algn="ctr" defTabSz="5334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s-CO" sz="1200" b="1" i="1" kern="1200"/>
            <a:t>Recolección</a:t>
          </a:r>
        </a:p>
      </dsp:txBody>
      <dsp:txXfrm>
        <a:off x="1509436" y="1498828"/>
        <a:ext cx="972814" cy="647532"/>
      </dsp:txXfrm>
    </dsp:sp>
    <dsp:sp modelId="{EF1B4EE2-B6CC-4386-9EC3-6B80B011F1EC}">
      <dsp:nvSpPr>
        <dsp:cNvPr id="0" name=""/>
        <dsp:cNvSpPr/>
      </dsp:nvSpPr>
      <dsp:spPr>
        <a:xfrm>
          <a:off x="2724013" y="0"/>
          <a:ext cx="1266382" cy="2281237"/>
        </a:xfrm>
        <a:prstGeom prst="roundRect">
          <a:avLst>
            <a:gd name="adj" fmla="val 10000"/>
          </a:avLst>
        </a:prstGeom>
        <a:gradFill rotWithShape="0">
          <a:gsLst>
            <a:gs pos="0">
              <a:schemeClr val="accent2">
                <a:tint val="40000"/>
                <a:hueOff val="0"/>
                <a:satOff val="0"/>
                <a:lumOff val="0"/>
                <a:alphaOff val="0"/>
                <a:satMod val="103000"/>
                <a:lumMod val="102000"/>
                <a:tint val="94000"/>
              </a:schemeClr>
            </a:gs>
            <a:gs pos="50000">
              <a:schemeClr val="accent2">
                <a:tint val="40000"/>
                <a:hueOff val="0"/>
                <a:satOff val="0"/>
                <a:lumOff val="0"/>
                <a:alphaOff val="0"/>
                <a:satMod val="110000"/>
                <a:lumMod val="100000"/>
                <a:shade val="100000"/>
              </a:schemeClr>
            </a:gs>
            <a:gs pos="100000">
              <a:schemeClr val="accent2">
                <a:tint val="40000"/>
                <a:hueOff val="0"/>
                <a:satOff val="0"/>
                <a:lumOff val="0"/>
                <a:alphaOff val="0"/>
                <a:lumMod val="99000"/>
                <a:satMod val="120000"/>
                <a:shade val="78000"/>
              </a:schemeClr>
            </a:gs>
          </a:gsLst>
          <a:lin ang="5400000" scaled="0"/>
        </a:gra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flat" dir="t"/>
        </a:scene3d>
        <a:sp3d z="-190500" extrusionH="12700" prstMaterial="plastic">
          <a:bevelT w="50800" h="50800"/>
        </a:sp3d>
      </dsp:spPr>
      <dsp:style>
        <a:lnRef idx="0">
          <a:scrgbClr r="0" g="0" b="0"/>
        </a:lnRef>
        <a:fillRef idx="3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53340" tIns="53340" rIns="53340" bIns="53340" numCol="1" spcCol="1270" anchor="ctr" anchorCtr="0">
          <a:noAutofit/>
        </a:bodyPr>
        <a:lstStyle/>
        <a:p>
          <a:pPr lvl="0" algn="ctr" defTabSz="6223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s-CO" sz="1400" b="1" i="1" kern="1200"/>
            <a:t>Fase 3 - Procesamiento</a:t>
          </a:r>
        </a:p>
      </dsp:txBody>
      <dsp:txXfrm>
        <a:off x="2724013" y="0"/>
        <a:ext cx="1266382" cy="684371"/>
      </dsp:txXfrm>
    </dsp:sp>
    <dsp:sp modelId="{BCBFFD35-5A7F-40AA-B177-E4B0786B4A49}">
      <dsp:nvSpPr>
        <dsp:cNvPr id="0" name=""/>
        <dsp:cNvSpPr/>
      </dsp:nvSpPr>
      <dsp:spPr>
        <a:xfrm>
          <a:off x="2850652" y="685039"/>
          <a:ext cx="1013106" cy="687824"/>
        </a:xfrm>
        <a:prstGeom prst="roundRect">
          <a:avLst>
            <a:gd name="adj" fmla="val 10000"/>
          </a:avLst>
        </a:prstGeom>
        <a:gradFill rotWithShape="0">
          <a:gsLst>
            <a:gs pos="0">
              <a:schemeClr val="accent6">
                <a:hueOff val="0"/>
                <a:satOff val="0"/>
                <a:lumOff val="0"/>
                <a:alphaOff val="0"/>
                <a:satMod val="103000"/>
                <a:lumMod val="102000"/>
                <a:tint val="94000"/>
              </a:schemeClr>
            </a:gs>
            <a:gs pos="50000">
              <a:schemeClr val="accent6">
                <a:hueOff val="0"/>
                <a:satOff val="0"/>
                <a:lumOff val="0"/>
                <a:alphaOff val="0"/>
                <a:satMod val="110000"/>
                <a:lumMod val="100000"/>
                <a:shade val="100000"/>
              </a:schemeClr>
            </a:gs>
            <a:gs pos="100000">
              <a:schemeClr val="accent6">
                <a:hueOff val="0"/>
                <a:satOff val="0"/>
                <a:lumOff val="0"/>
                <a:alphaOff val="0"/>
                <a:lumMod val="99000"/>
                <a:satMod val="120000"/>
                <a:shade val="78000"/>
              </a:schemeClr>
            </a:gs>
          </a:gsLst>
          <a:lin ang="5400000" scaled="0"/>
        </a:gradFill>
        <a:ln>
          <a:noFill/>
        </a:ln>
        <a:effectLst/>
        <a:scene3d>
          <a:camera prst="orthographicFront"/>
          <a:lightRig rig="flat" dir="t"/>
        </a:scene3d>
        <a:sp3d prstMaterial="plastic">
          <a:bevelT w="120900" h="88900"/>
          <a:bevelB w="88900" h="31750" prst="angle"/>
        </a:sp3d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30480" tIns="22860" rIns="30480" bIns="22860" numCol="1" spcCol="1270" anchor="ctr" anchorCtr="0">
          <a:noAutofit/>
        </a:bodyPr>
        <a:lstStyle/>
        <a:p>
          <a:pPr lvl="0" algn="ctr" defTabSz="5334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s-CO" sz="1200" b="1" i="1" kern="1200"/>
            <a:t>Lavado</a:t>
          </a:r>
        </a:p>
      </dsp:txBody>
      <dsp:txXfrm>
        <a:off x="2870798" y="705185"/>
        <a:ext cx="972814" cy="647532"/>
      </dsp:txXfrm>
    </dsp:sp>
    <dsp:sp modelId="{D980C93F-806C-44BE-8085-5CC0DB33DC13}">
      <dsp:nvSpPr>
        <dsp:cNvPr id="0" name=""/>
        <dsp:cNvSpPr/>
      </dsp:nvSpPr>
      <dsp:spPr>
        <a:xfrm>
          <a:off x="2850652" y="1478682"/>
          <a:ext cx="1013106" cy="687824"/>
        </a:xfrm>
        <a:prstGeom prst="roundRect">
          <a:avLst>
            <a:gd name="adj" fmla="val 10000"/>
          </a:avLst>
        </a:prstGeom>
        <a:gradFill rotWithShape="0">
          <a:gsLst>
            <a:gs pos="0">
              <a:schemeClr val="accent2">
                <a:hueOff val="0"/>
                <a:satOff val="0"/>
                <a:lumOff val="0"/>
                <a:alphaOff val="0"/>
                <a:satMod val="103000"/>
                <a:lumMod val="102000"/>
                <a:tint val="94000"/>
              </a:schemeClr>
            </a:gs>
            <a:gs pos="50000">
              <a:schemeClr val="accent2">
                <a:hueOff val="0"/>
                <a:satOff val="0"/>
                <a:lumOff val="0"/>
                <a:alphaOff val="0"/>
                <a:satMod val="110000"/>
                <a:lumMod val="100000"/>
                <a:shade val="100000"/>
              </a:schemeClr>
            </a:gs>
            <a:gs pos="100000">
              <a:schemeClr val="accent2">
                <a:hueOff val="0"/>
                <a:satOff val="0"/>
                <a:lumOff val="0"/>
                <a:alphaOff val="0"/>
                <a:lumMod val="99000"/>
                <a:satMod val="120000"/>
                <a:shade val="78000"/>
              </a:schemeClr>
            </a:gs>
          </a:gsLst>
          <a:lin ang="5400000" scaled="0"/>
        </a:gradFill>
        <a:ln>
          <a:noFill/>
        </a:ln>
        <a:effectLst/>
        <a:scene3d>
          <a:camera prst="orthographicFront"/>
          <a:lightRig rig="flat" dir="t"/>
        </a:scene3d>
        <a:sp3d prstMaterial="plastic">
          <a:bevelT w="120900" h="88900"/>
          <a:bevelB w="88900" h="31750" prst="angle"/>
        </a:sp3d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30480" tIns="22860" rIns="30480" bIns="22860" numCol="1" spcCol="1270" anchor="ctr" anchorCtr="0">
          <a:noAutofit/>
        </a:bodyPr>
        <a:lstStyle/>
        <a:p>
          <a:pPr lvl="0" algn="ctr" defTabSz="5334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s-CO" sz="1200" b="1" i="1" kern="1200"/>
            <a:t>Secado</a:t>
          </a:r>
        </a:p>
      </dsp:txBody>
      <dsp:txXfrm>
        <a:off x="2870798" y="1498828"/>
        <a:ext cx="972814" cy="647532"/>
      </dsp:txXfrm>
    </dsp:sp>
    <dsp:sp modelId="{3B8FD3B1-156C-4041-8372-D2F63B1A1A70}">
      <dsp:nvSpPr>
        <dsp:cNvPr id="0" name=""/>
        <dsp:cNvSpPr/>
      </dsp:nvSpPr>
      <dsp:spPr>
        <a:xfrm>
          <a:off x="4085375" y="0"/>
          <a:ext cx="1266382" cy="2281237"/>
        </a:xfrm>
        <a:prstGeom prst="roundRect">
          <a:avLst>
            <a:gd name="adj" fmla="val 10000"/>
          </a:avLst>
        </a:prstGeom>
        <a:gradFill rotWithShape="0">
          <a:gsLst>
            <a:gs pos="0">
              <a:schemeClr val="accent2">
                <a:tint val="40000"/>
                <a:hueOff val="0"/>
                <a:satOff val="0"/>
                <a:lumOff val="0"/>
                <a:alphaOff val="0"/>
                <a:satMod val="103000"/>
                <a:lumMod val="102000"/>
                <a:tint val="94000"/>
              </a:schemeClr>
            </a:gs>
            <a:gs pos="50000">
              <a:schemeClr val="accent2">
                <a:tint val="40000"/>
                <a:hueOff val="0"/>
                <a:satOff val="0"/>
                <a:lumOff val="0"/>
                <a:alphaOff val="0"/>
                <a:satMod val="110000"/>
                <a:lumMod val="100000"/>
                <a:shade val="100000"/>
              </a:schemeClr>
            </a:gs>
            <a:gs pos="100000">
              <a:schemeClr val="accent2">
                <a:tint val="40000"/>
                <a:hueOff val="0"/>
                <a:satOff val="0"/>
                <a:lumOff val="0"/>
                <a:alphaOff val="0"/>
                <a:lumMod val="99000"/>
                <a:satMod val="120000"/>
                <a:shade val="78000"/>
              </a:schemeClr>
            </a:gs>
          </a:gsLst>
          <a:lin ang="5400000" scaled="0"/>
        </a:gra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flat" dir="t"/>
        </a:scene3d>
        <a:sp3d z="-190500" extrusionH="12700" prstMaterial="plastic">
          <a:bevelT w="50800" h="50800"/>
        </a:sp3d>
      </dsp:spPr>
      <dsp:style>
        <a:lnRef idx="0">
          <a:scrgbClr r="0" g="0" b="0"/>
        </a:lnRef>
        <a:fillRef idx="3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53340" tIns="53340" rIns="53340" bIns="53340" numCol="1" spcCol="1270" anchor="ctr" anchorCtr="0">
          <a:noAutofit/>
        </a:bodyPr>
        <a:lstStyle/>
        <a:p>
          <a:pPr lvl="0" algn="ctr" defTabSz="6223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s-CO" sz="1400" b="1" i="1" kern="1200"/>
            <a:t>Fase 4 - Curado</a:t>
          </a:r>
        </a:p>
      </dsp:txBody>
      <dsp:txXfrm>
        <a:off x="4085375" y="0"/>
        <a:ext cx="1266382" cy="684371"/>
      </dsp:txXfrm>
    </dsp:sp>
    <dsp:sp modelId="{21D08EB3-CB56-4786-839F-B014D9B1B620}">
      <dsp:nvSpPr>
        <dsp:cNvPr id="0" name=""/>
        <dsp:cNvSpPr/>
      </dsp:nvSpPr>
      <dsp:spPr>
        <a:xfrm>
          <a:off x="4212013" y="685039"/>
          <a:ext cx="1013106" cy="687824"/>
        </a:xfrm>
        <a:prstGeom prst="roundRect">
          <a:avLst>
            <a:gd name="adj" fmla="val 10000"/>
          </a:avLst>
        </a:prstGeom>
        <a:gradFill rotWithShape="0">
          <a:gsLst>
            <a:gs pos="0">
              <a:schemeClr val="accent3">
                <a:hueOff val="0"/>
                <a:satOff val="0"/>
                <a:lumOff val="0"/>
                <a:alphaOff val="0"/>
                <a:satMod val="103000"/>
                <a:lumMod val="102000"/>
                <a:tint val="94000"/>
              </a:schemeClr>
            </a:gs>
            <a:gs pos="50000">
              <a:schemeClr val="accent3">
                <a:hueOff val="0"/>
                <a:satOff val="0"/>
                <a:lumOff val="0"/>
                <a:alphaOff val="0"/>
                <a:satMod val="110000"/>
                <a:lumMod val="100000"/>
                <a:shade val="100000"/>
              </a:schemeClr>
            </a:gs>
            <a:gs pos="100000">
              <a:schemeClr val="accent3">
                <a:hueOff val="0"/>
                <a:satOff val="0"/>
                <a:lumOff val="0"/>
                <a:alphaOff val="0"/>
                <a:lumMod val="99000"/>
                <a:satMod val="120000"/>
                <a:shade val="78000"/>
              </a:schemeClr>
            </a:gs>
          </a:gsLst>
          <a:lin ang="5400000" scaled="0"/>
        </a:gradFill>
        <a:ln>
          <a:noFill/>
        </a:ln>
        <a:effectLst/>
        <a:scene3d>
          <a:camera prst="orthographicFront"/>
          <a:lightRig rig="flat" dir="t"/>
        </a:scene3d>
        <a:sp3d prstMaterial="plastic">
          <a:bevelT w="120900" h="88900"/>
          <a:bevelB w="88900" h="31750" prst="angle"/>
        </a:sp3d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30480" tIns="22860" rIns="30480" bIns="22860" numCol="1" spcCol="1270" anchor="ctr" anchorCtr="0">
          <a:noAutofit/>
        </a:bodyPr>
        <a:lstStyle/>
        <a:p>
          <a:pPr lvl="0" algn="ctr" defTabSz="5334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s-CO" sz="1200" b="1" i="1" kern="1200"/>
            <a:t>Descascarado</a:t>
          </a:r>
        </a:p>
      </dsp:txBody>
      <dsp:txXfrm>
        <a:off x="4232159" y="705185"/>
        <a:ext cx="972814" cy="647532"/>
      </dsp:txXfrm>
    </dsp:sp>
    <dsp:sp modelId="{320AD89B-4A32-4641-9673-5766E234420E}">
      <dsp:nvSpPr>
        <dsp:cNvPr id="0" name=""/>
        <dsp:cNvSpPr/>
      </dsp:nvSpPr>
      <dsp:spPr>
        <a:xfrm>
          <a:off x="4212013" y="1478682"/>
          <a:ext cx="1013106" cy="687824"/>
        </a:xfrm>
        <a:prstGeom prst="roundRect">
          <a:avLst>
            <a:gd name="adj" fmla="val 10000"/>
          </a:avLst>
        </a:prstGeom>
        <a:gradFill rotWithShape="0">
          <a:gsLst>
            <a:gs pos="0">
              <a:schemeClr val="accent4">
                <a:hueOff val="0"/>
                <a:satOff val="0"/>
                <a:lumOff val="0"/>
                <a:alphaOff val="0"/>
                <a:satMod val="103000"/>
                <a:lumMod val="102000"/>
                <a:tint val="94000"/>
              </a:schemeClr>
            </a:gs>
            <a:gs pos="50000">
              <a:schemeClr val="accent4">
                <a:hueOff val="0"/>
                <a:satOff val="0"/>
                <a:lumOff val="0"/>
                <a:alphaOff val="0"/>
                <a:satMod val="110000"/>
                <a:lumMod val="100000"/>
                <a:shade val="100000"/>
              </a:schemeClr>
            </a:gs>
            <a:gs pos="100000">
              <a:schemeClr val="accent4">
                <a:hueOff val="0"/>
                <a:satOff val="0"/>
                <a:lumOff val="0"/>
                <a:alphaOff val="0"/>
                <a:lumMod val="99000"/>
                <a:satMod val="120000"/>
                <a:shade val="78000"/>
              </a:schemeClr>
            </a:gs>
          </a:gsLst>
          <a:lin ang="5400000" scaled="0"/>
        </a:gradFill>
        <a:ln>
          <a:noFill/>
        </a:ln>
        <a:effectLst/>
        <a:scene3d>
          <a:camera prst="orthographicFront"/>
          <a:lightRig rig="flat" dir="t"/>
        </a:scene3d>
        <a:sp3d prstMaterial="plastic">
          <a:bevelT w="120900" h="88900"/>
          <a:bevelB w="88900" h="31750" prst="angle"/>
        </a:sp3d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30480" tIns="22860" rIns="30480" bIns="22860" numCol="1" spcCol="1270" anchor="ctr" anchorCtr="0">
          <a:noAutofit/>
        </a:bodyPr>
        <a:lstStyle/>
        <a:p>
          <a:pPr lvl="0" algn="ctr" defTabSz="5334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s-CO" sz="1200" b="1" i="1" kern="1200"/>
            <a:t>Clasificación</a:t>
          </a:r>
        </a:p>
      </dsp:txBody>
      <dsp:txXfrm>
        <a:off x="4232159" y="1498828"/>
        <a:ext cx="972814" cy="647532"/>
      </dsp:txXfrm>
    </dsp:sp>
  </dsp:spTree>
</dsp:drawing>
</file>

<file path=xl/diagrams/drawing2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C4781888-E75D-4137-ABD0-D63C51382503}">
      <dsp:nvSpPr>
        <dsp:cNvPr id="0" name=""/>
        <dsp:cNvSpPr/>
      </dsp:nvSpPr>
      <dsp:spPr>
        <a:xfrm>
          <a:off x="1576" y="173735"/>
          <a:ext cx="1947581" cy="877611"/>
        </a:xfrm>
        <a:prstGeom prst="ellipse">
          <a:avLst/>
        </a:prstGeom>
        <a:solidFill>
          <a:schemeClr val="accent6">
            <a:lumMod val="75000"/>
          </a:schemeClr>
        </a:solidFill>
        <a:ln>
          <a:noFill/>
        </a:ln>
        <a:effectLst/>
        <a:scene3d>
          <a:camera prst="orthographicFront"/>
          <a:lightRig rig="flat" dir="t"/>
        </a:scene3d>
        <a:sp3d prstMaterial="plastic">
          <a:bevelT w="120900" h="88900"/>
          <a:bevelB w="88900" h="31750" prst="angle"/>
        </a:sp3d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19050" tIns="19050" rIns="19050" bIns="19050" numCol="1" spcCol="1270" anchor="ctr" anchorCtr="0">
          <a:noAutofit/>
        </a:bodyPr>
        <a:lstStyle/>
        <a:p>
          <a:pPr lvl="0" algn="ctr" defTabSz="6667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s-CO" sz="1500" b="1" i="1" kern="1200">
              <a:solidFill>
                <a:schemeClr val="accent4">
                  <a:lumMod val="60000"/>
                  <a:lumOff val="40000"/>
                </a:schemeClr>
              </a:solidFill>
            </a:rPr>
            <a:t>Insumos</a:t>
          </a:r>
        </a:p>
        <a:p>
          <a:pPr lvl="0" algn="ctr" defTabSz="6667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s-CO" sz="1500" b="1" i="1" kern="1200">
            <a:solidFill>
              <a:schemeClr val="accent4">
                <a:lumMod val="60000"/>
                <a:lumOff val="40000"/>
              </a:schemeClr>
            </a:solidFill>
          </a:endParaRPr>
        </a:p>
      </dsp:txBody>
      <dsp:txXfrm>
        <a:off x="286793" y="302258"/>
        <a:ext cx="1377147" cy="620565"/>
      </dsp:txXfrm>
    </dsp:sp>
    <dsp:sp modelId="{F3A50F93-02A2-4C70-8654-50023342E5E2}">
      <dsp:nvSpPr>
        <dsp:cNvPr id="0" name=""/>
        <dsp:cNvSpPr/>
      </dsp:nvSpPr>
      <dsp:spPr>
        <a:xfrm>
          <a:off x="794714" y="1101930"/>
          <a:ext cx="361305" cy="361305"/>
        </a:xfrm>
        <a:prstGeom prst="mathPlus">
          <a:avLst/>
        </a:prstGeom>
        <a:solidFill>
          <a:schemeClr val="accent6">
            <a:lumMod val="50000"/>
          </a:schemeClr>
        </a:solidFill>
        <a:ln>
          <a:noFill/>
        </a:ln>
        <a:effectLst/>
        <a:scene3d>
          <a:camera prst="orthographicFront"/>
          <a:lightRig rig="flat" dir="t"/>
        </a:scene3d>
        <a:sp3d z="-80000" prstMaterial="plastic">
          <a:bevelT w="50800" h="50800"/>
          <a:bevelB w="25400" h="25400" prst="angle"/>
        </a:sp3d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0" tIns="0" rIns="0" bIns="0" numCol="1" spcCol="1270" anchor="ctr" anchorCtr="0">
          <a:noAutofit/>
        </a:bodyPr>
        <a:lstStyle/>
        <a:p>
          <a:pPr lvl="0" algn="ctr" defTabSz="6667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s-CO" sz="1500" b="1" i="1" kern="1200">
            <a:solidFill>
              <a:schemeClr val="accent4">
                <a:lumMod val="60000"/>
                <a:lumOff val="40000"/>
              </a:schemeClr>
            </a:solidFill>
          </a:endParaRPr>
        </a:p>
      </dsp:txBody>
      <dsp:txXfrm>
        <a:off x="842605" y="1240093"/>
        <a:ext cx="265523" cy="84979"/>
      </dsp:txXfrm>
    </dsp:sp>
    <dsp:sp modelId="{594C231B-7AA4-4010-AE92-DDC43D237D2D}">
      <dsp:nvSpPr>
        <dsp:cNvPr id="0" name=""/>
        <dsp:cNvSpPr/>
      </dsp:nvSpPr>
      <dsp:spPr>
        <a:xfrm>
          <a:off x="1576" y="1513819"/>
          <a:ext cx="1947581" cy="877611"/>
        </a:xfrm>
        <a:prstGeom prst="ellipse">
          <a:avLst/>
        </a:prstGeom>
        <a:gradFill rotWithShape="0">
          <a:gsLst>
            <a:gs pos="0">
              <a:schemeClr val="accent3">
                <a:hueOff val="903533"/>
                <a:satOff val="33333"/>
                <a:lumOff val="-4902"/>
                <a:alphaOff val="0"/>
                <a:satMod val="103000"/>
                <a:lumMod val="102000"/>
                <a:tint val="94000"/>
              </a:schemeClr>
            </a:gs>
            <a:gs pos="50000">
              <a:schemeClr val="accent3">
                <a:hueOff val="903533"/>
                <a:satOff val="33333"/>
                <a:lumOff val="-4902"/>
                <a:alphaOff val="0"/>
                <a:satMod val="110000"/>
                <a:lumMod val="100000"/>
                <a:shade val="100000"/>
              </a:schemeClr>
            </a:gs>
            <a:gs pos="100000">
              <a:schemeClr val="accent3">
                <a:hueOff val="903533"/>
                <a:satOff val="33333"/>
                <a:lumOff val="-4902"/>
                <a:alphaOff val="0"/>
                <a:lumMod val="99000"/>
                <a:satMod val="120000"/>
                <a:shade val="78000"/>
              </a:schemeClr>
            </a:gs>
          </a:gsLst>
          <a:lin ang="5400000" scaled="0"/>
        </a:gradFill>
        <a:ln>
          <a:noFill/>
        </a:ln>
        <a:effectLst/>
        <a:scene3d>
          <a:camera prst="orthographicFront"/>
          <a:lightRig rig="flat" dir="t"/>
        </a:scene3d>
        <a:sp3d prstMaterial="plastic">
          <a:bevelT w="120900" h="88900"/>
          <a:bevelB w="88900" h="31750" prst="angle"/>
        </a:sp3d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19050" tIns="19050" rIns="19050" bIns="19050" numCol="1" spcCol="1270" anchor="ctr" anchorCtr="0">
          <a:noAutofit/>
        </a:bodyPr>
        <a:lstStyle/>
        <a:p>
          <a:pPr lvl="0" algn="ctr" defTabSz="6667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s-CO" sz="1500" b="1" i="1" kern="1200">
              <a:solidFill>
                <a:schemeClr val="accent4">
                  <a:lumMod val="60000"/>
                  <a:lumOff val="40000"/>
                </a:schemeClr>
              </a:solidFill>
            </a:rPr>
            <a:t>Mano de Obra</a:t>
          </a:r>
        </a:p>
        <a:p>
          <a:pPr lvl="0" algn="ctr" defTabSz="6667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s-CO" sz="1500" b="1" i="1" kern="1200">
            <a:solidFill>
              <a:schemeClr val="accent4">
                <a:lumMod val="60000"/>
                <a:lumOff val="40000"/>
              </a:schemeClr>
            </a:solidFill>
          </a:endParaRPr>
        </a:p>
      </dsp:txBody>
      <dsp:txXfrm>
        <a:off x="286793" y="1642342"/>
        <a:ext cx="1377147" cy="620565"/>
      </dsp:txXfrm>
    </dsp:sp>
    <dsp:sp modelId="{4889A289-AA1A-4D40-8E3D-6CA58911685C}">
      <dsp:nvSpPr>
        <dsp:cNvPr id="0" name=""/>
        <dsp:cNvSpPr/>
      </dsp:nvSpPr>
      <dsp:spPr>
        <a:xfrm>
          <a:off x="794714" y="2442013"/>
          <a:ext cx="361305" cy="361305"/>
        </a:xfrm>
        <a:prstGeom prst="mathPlus">
          <a:avLst/>
        </a:prstGeom>
        <a:gradFill rotWithShape="0">
          <a:gsLst>
            <a:gs pos="0">
              <a:schemeClr val="accent3">
                <a:hueOff val="1355300"/>
                <a:satOff val="50000"/>
                <a:lumOff val="-7353"/>
                <a:alphaOff val="0"/>
                <a:satMod val="103000"/>
                <a:lumMod val="102000"/>
                <a:tint val="94000"/>
              </a:schemeClr>
            </a:gs>
            <a:gs pos="50000">
              <a:schemeClr val="accent3">
                <a:hueOff val="1355300"/>
                <a:satOff val="50000"/>
                <a:lumOff val="-7353"/>
                <a:alphaOff val="0"/>
                <a:satMod val="110000"/>
                <a:lumMod val="100000"/>
                <a:shade val="100000"/>
              </a:schemeClr>
            </a:gs>
            <a:gs pos="100000">
              <a:schemeClr val="accent3">
                <a:hueOff val="1355300"/>
                <a:satOff val="50000"/>
                <a:lumOff val="-7353"/>
                <a:alphaOff val="0"/>
                <a:lumMod val="99000"/>
                <a:satMod val="120000"/>
                <a:shade val="78000"/>
              </a:schemeClr>
            </a:gs>
          </a:gsLst>
          <a:lin ang="5400000" scaled="0"/>
        </a:gradFill>
        <a:ln>
          <a:noFill/>
        </a:ln>
        <a:effectLst/>
        <a:scene3d>
          <a:camera prst="orthographicFront"/>
          <a:lightRig rig="flat" dir="t"/>
        </a:scene3d>
        <a:sp3d z="-80000" prstMaterial="plastic">
          <a:bevelT w="50800" h="50800"/>
          <a:bevelB w="25400" h="25400" prst="angle"/>
        </a:sp3d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0" tIns="0" rIns="0" bIns="0" numCol="1" spcCol="1270" anchor="ctr" anchorCtr="0">
          <a:noAutofit/>
        </a:bodyPr>
        <a:lstStyle/>
        <a:p>
          <a:pPr lvl="0" algn="ctr" defTabSz="6667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s-CO" sz="1500" b="1" i="1" kern="1200">
            <a:solidFill>
              <a:schemeClr val="accent4">
                <a:lumMod val="60000"/>
                <a:lumOff val="40000"/>
              </a:schemeClr>
            </a:solidFill>
          </a:endParaRPr>
        </a:p>
      </dsp:txBody>
      <dsp:txXfrm>
        <a:off x="842605" y="2580176"/>
        <a:ext cx="265523" cy="84979"/>
      </dsp:txXfrm>
    </dsp:sp>
    <dsp:sp modelId="{810EC417-4C5C-4B3F-A224-DEF5EB8B5085}">
      <dsp:nvSpPr>
        <dsp:cNvPr id="0" name=""/>
        <dsp:cNvSpPr/>
      </dsp:nvSpPr>
      <dsp:spPr>
        <a:xfrm>
          <a:off x="1576" y="2853902"/>
          <a:ext cx="1947581" cy="877611"/>
        </a:xfrm>
        <a:prstGeom prst="ellipse">
          <a:avLst/>
        </a:prstGeom>
        <a:gradFill rotWithShape="0">
          <a:gsLst>
            <a:gs pos="0">
              <a:schemeClr val="accent3">
                <a:hueOff val="1807066"/>
                <a:satOff val="66667"/>
                <a:lumOff val="-9804"/>
                <a:alphaOff val="0"/>
                <a:satMod val="103000"/>
                <a:lumMod val="102000"/>
                <a:tint val="94000"/>
              </a:schemeClr>
            </a:gs>
            <a:gs pos="50000">
              <a:schemeClr val="accent3">
                <a:hueOff val="1807066"/>
                <a:satOff val="66667"/>
                <a:lumOff val="-9804"/>
                <a:alphaOff val="0"/>
                <a:satMod val="110000"/>
                <a:lumMod val="100000"/>
                <a:shade val="100000"/>
              </a:schemeClr>
            </a:gs>
            <a:gs pos="100000">
              <a:schemeClr val="accent3">
                <a:hueOff val="1807066"/>
                <a:satOff val="66667"/>
                <a:lumOff val="-9804"/>
                <a:alphaOff val="0"/>
                <a:lumMod val="99000"/>
                <a:satMod val="120000"/>
                <a:shade val="78000"/>
              </a:schemeClr>
            </a:gs>
          </a:gsLst>
          <a:lin ang="5400000" scaled="0"/>
        </a:gradFill>
        <a:ln>
          <a:noFill/>
        </a:ln>
        <a:effectLst/>
        <a:scene3d>
          <a:camera prst="orthographicFront"/>
          <a:lightRig rig="flat" dir="t"/>
        </a:scene3d>
        <a:sp3d prstMaterial="plastic">
          <a:bevelT w="120900" h="88900"/>
          <a:bevelB w="88900" h="31750" prst="angle"/>
        </a:sp3d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19050" tIns="19050" rIns="19050" bIns="19050" numCol="1" spcCol="1270" anchor="ctr" anchorCtr="0">
          <a:noAutofit/>
        </a:bodyPr>
        <a:lstStyle/>
        <a:p>
          <a:pPr lvl="0" algn="ctr" defTabSz="6667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s-CO" sz="1500" b="1" i="1" kern="1200">
              <a:solidFill>
                <a:schemeClr val="accent4">
                  <a:lumMod val="60000"/>
                  <a:lumOff val="40000"/>
                </a:schemeClr>
              </a:solidFill>
            </a:rPr>
            <a:t>Otros Costos</a:t>
          </a:r>
        </a:p>
        <a:p>
          <a:pPr lvl="0" algn="ctr" defTabSz="6667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s-CO" sz="1500" b="1" i="1" kern="1200">
            <a:solidFill>
              <a:schemeClr val="accent4">
                <a:lumMod val="60000"/>
                <a:lumOff val="40000"/>
              </a:schemeClr>
            </a:solidFill>
          </a:endParaRPr>
        </a:p>
      </dsp:txBody>
      <dsp:txXfrm>
        <a:off x="286793" y="2982425"/>
        <a:ext cx="1377147" cy="620565"/>
      </dsp:txXfrm>
    </dsp:sp>
    <dsp:sp modelId="{BF37146F-CDA9-4B3A-ABDF-01E188CD70DA}">
      <dsp:nvSpPr>
        <dsp:cNvPr id="0" name=""/>
        <dsp:cNvSpPr/>
      </dsp:nvSpPr>
      <dsp:spPr>
        <a:xfrm>
          <a:off x="2042599" y="1836757"/>
          <a:ext cx="198095" cy="231734"/>
        </a:xfrm>
        <a:prstGeom prst="rightArrow">
          <a:avLst>
            <a:gd name="adj1" fmla="val 60000"/>
            <a:gd name="adj2" fmla="val 50000"/>
          </a:avLst>
        </a:prstGeom>
        <a:gradFill rotWithShape="0">
          <a:gsLst>
            <a:gs pos="0">
              <a:schemeClr val="accent3">
                <a:hueOff val="2710599"/>
                <a:satOff val="100000"/>
                <a:lumOff val="-14706"/>
                <a:alphaOff val="0"/>
                <a:satMod val="103000"/>
                <a:lumMod val="102000"/>
                <a:tint val="94000"/>
              </a:schemeClr>
            </a:gs>
            <a:gs pos="50000">
              <a:schemeClr val="accent3">
                <a:hueOff val="2710599"/>
                <a:satOff val="100000"/>
                <a:lumOff val="-14706"/>
                <a:alphaOff val="0"/>
                <a:satMod val="110000"/>
                <a:lumMod val="100000"/>
                <a:shade val="100000"/>
              </a:schemeClr>
            </a:gs>
            <a:gs pos="100000">
              <a:schemeClr val="accent3">
                <a:hueOff val="2710599"/>
                <a:satOff val="100000"/>
                <a:lumOff val="-14706"/>
                <a:alphaOff val="0"/>
                <a:lumMod val="99000"/>
                <a:satMod val="120000"/>
                <a:shade val="78000"/>
              </a:schemeClr>
            </a:gs>
          </a:gsLst>
          <a:lin ang="5400000" scaled="0"/>
        </a:gradFill>
        <a:ln>
          <a:noFill/>
        </a:ln>
        <a:effectLst/>
        <a:scene3d>
          <a:camera prst="orthographicFront"/>
          <a:lightRig rig="flat" dir="t"/>
        </a:scene3d>
        <a:sp3d z="-80000" prstMaterial="plastic">
          <a:bevelT w="50800" h="50800"/>
          <a:bevelB w="25400" h="25400" prst="angle"/>
        </a:sp3d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0" tIns="0" rIns="0" bIns="0" numCol="1" spcCol="1270" anchor="ctr" anchorCtr="0">
          <a:noAutofit/>
        </a:bodyPr>
        <a:lstStyle/>
        <a:p>
          <a:pPr lvl="0" algn="ctr" defTabSz="6667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s-CO" sz="1500" b="1" i="1" kern="1200">
            <a:solidFill>
              <a:schemeClr val="accent4">
                <a:lumMod val="60000"/>
                <a:lumOff val="40000"/>
              </a:schemeClr>
            </a:solidFill>
          </a:endParaRPr>
        </a:p>
      </dsp:txBody>
      <dsp:txXfrm>
        <a:off x="2042599" y="1883104"/>
        <a:ext cx="138667" cy="139040"/>
      </dsp:txXfrm>
    </dsp:sp>
    <dsp:sp modelId="{B933B97E-D332-4987-9FB8-41D1A7B57780}">
      <dsp:nvSpPr>
        <dsp:cNvPr id="0" name=""/>
        <dsp:cNvSpPr/>
      </dsp:nvSpPr>
      <dsp:spPr>
        <a:xfrm>
          <a:off x="2322922" y="1491019"/>
          <a:ext cx="1837925" cy="923211"/>
        </a:xfrm>
        <a:prstGeom prst="ellipse">
          <a:avLst/>
        </a:prstGeom>
        <a:gradFill rotWithShape="0">
          <a:gsLst>
            <a:gs pos="0">
              <a:schemeClr val="accent3">
                <a:hueOff val="2710599"/>
                <a:satOff val="100000"/>
                <a:lumOff val="-14706"/>
                <a:alphaOff val="0"/>
                <a:satMod val="103000"/>
                <a:lumMod val="102000"/>
                <a:tint val="94000"/>
              </a:schemeClr>
            </a:gs>
            <a:gs pos="50000">
              <a:schemeClr val="accent3">
                <a:hueOff val="2710599"/>
                <a:satOff val="100000"/>
                <a:lumOff val="-14706"/>
                <a:alphaOff val="0"/>
                <a:satMod val="110000"/>
                <a:lumMod val="100000"/>
                <a:shade val="100000"/>
              </a:schemeClr>
            </a:gs>
            <a:gs pos="100000">
              <a:schemeClr val="accent3">
                <a:hueOff val="2710599"/>
                <a:satOff val="100000"/>
                <a:lumOff val="-14706"/>
                <a:alphaOff val="0"/>
                <a:lumMod val="99000"/>
                <a:satMod val="120000"/>
                <a:shade val="78000"/>
              </a:schemeClr>
            </a:gs>
          </a:gsLst>
          <a:lin ang="5400000" scaled="0"/>
        </a:gradFill>
        <a:ln>
          <a:noFill/>
        </a:ln>
        <a:effectLst/>
        <a:scene3d>
          <a:camera prst="orthographicFront"/>
          <a:lightRig rig="flat" dir="t"/>
        </a:scene3d>
        <a:sp3d prstMaterial="plastic">
          <a:bevelT w="120900" h="88900"/>
          <a:bevelB w="88900" h="31750" prst="angle"/>
        </a:sp3d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19050" tIns="19050" rIns="19050" bIns="19050" numCol="1" spcCol="1270" anchor="ctr" anchorCtr="0">
          <a:noAutofit/>
        </a:bodyPr>
        <a:lstStyle/>
        <a:p>
          <a:pPr lvl="0" algn="ctr" defTabSz="6667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s-CO" sz="1500" b="1" i="1" kern="1200">
              <a:solidFill>
                <a:schemeClr val="accent4">
                  <a:lumMod val="60000"/>
                  <a:lumOff val="40000"/>
                </a:schemeClr>
              </a:solidFill>
            </a:rPr>
            <a:t>Costos Totales</a:t>
          </a:r>
        </a:p>
        <a:p>
          <a:pPr lvl="0" algn="ctr" defTabSz="6667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s-CO" sz="1500" b="1" i="1" kern="1200">
            <a:solidFill>
              <a:schemeClr val="accent4">
                <a:lumMod val="60000"/>
                <a:lumOff val="40000"/>
              </a:schemeClr>
            </a:solidFill>
          </a:endParaRPr>
        </a:p>
      </dsp:txBody>
      <dsp:txXfrm>
        <a:off x="2592080" y="1626220"/>
        <a:ext cx="1299609" cy="652809"/>
      </dsp:txXfrm>
    </dsp:sp>
  </dsp:spTree>
</dsp:drawing>
</file>

<file path=xl/diagrams/drawing3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C4781888-E75D-4137-ABD0-D63C51382503}">
      <dsp:nvSpPr>
        <dsp:cNvPr id="0" name=""/>
        <dsp:cNvSpPr/>
      </dsp:nvSpPr>
      <dsp:spPr>
        <a:xfrm>
          <a:off x="1576" y="173735"/>
          <a:ext cx="1947581" cy="877611"/>
        </a:xfrm>
        <a:prstGeom prst="ellipse">
          <a:avLst/>
        </a:prstGeom>
        <a:solidFill>
          <a:schemeClr val="accent6">
            <a:lumMod val="75000"/>
          </a:schemeClr>
        </a:solidFill>
        <a:ln>
          <a:noFill/>
        </a:ln>
        <a:effectLst/>
        <a:scene3d>
          <a:camera prst="orthographicFront"/>
          <a:lightRig rig="flat" dir="t"/>
        </a:scene3d>
        <a:sp3d prstMaterial="plastic">
          <a:bevelT w="120900" h="88900"/>
          <a:bevelB w="88900" h="31750" prst="angle"/>
        </a:sp3d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19050" tIns="19050" rIns="19050" bIns="19050" numCol="1" spcCol="1270" anchor="ctr" anchorCtr="0">
          <a:noAutofit/>
        </a:bodyPr>
        <a:lstStyle/>
        <a:p>
          <a:pPr lvl="0" algn="ctr" defTabSz="6667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s-CO" sz="1500" b="1" i="1" kern="1200">
              <a:solidFill>
                <a:schemeClr val="accent4">
                  <a:lumMod val="60000"/>
                  <a:lumOff val="40000"/>
                </a:schemeClr>
              </a:solidFill>
            </a:rPr>
            <a:t>Insumos</a:t>
          </a:r>
        </a:p>
        <a:p>
          <a:pPr lvl="0" algn="ctr" defTabSz="6667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s-CO" sz="1500" b="1" i="1" kern="1200">
            <a:solidFill>
              <a:schemeClr val="accent4">
                <a:lumMod val="60000"/>
                <a:lumOff val="40000"/>
              </a:schemeClr>
            </a:solidFill>
          </a:endParaRPr>
        </a:p>
      </dsp:txBody>
      <dsp:txXfrm>
        <a:off x="286793" y="302258"/>
        <a:ext cx="1377147" cy="620565"/>
      </dsp:txXfrm>
    </dsp:sp>
    <dsp:sp modelId="{F3A50F93-02A2-4C70-8654-50023342E5E2}">
      <dsp:nvSpPr>
        <dsp:cNvPr id="0" name=""/>
        <dsp:cNvSpPr/>
      </dsp:nvSpPr>
      <dsp:spPr>
        <a:xfrm>
          <a:off x="794714" y="1101930"/>
          <a:ext cx="361305" cy="361305"/>
        </a:xfrm>
        <a:prstGeom prst="mathPlus">
          <a:avLst/>
        </a:prstGeom>
        <a:solidFill>
          <a:schemeClr val="accent6">
            <a:lumMod val="50000"/>
          </a:schemeClr>
        </a:solidFill>
        <a:ln>
          <a:noFill/>
        </a:ln>
        <a:effectLst/>
        <a:scene3d>
          <a:camera prst="orthographicFront"/>
          <a:lightRig rig="flat" dir="t"/>
        </a:scene3d>
        <a:sp3d z="-80000" prstMaterial="plastic">
          <a:bevelT w="50800" h="50800"/>
          <a:bevelB w="25400" h="25400" prst="angle"/>
        </a:sp3d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0" tIns="0" rIns="0" bIns="0" numCol="1" spcCol="1270" anchor="ctr" anchorCtr="0">
          <a:noAutofit/>
        </a:bodyPr>
        <a:lstStyle/>
        <a:p>
          <a:pPr lvl="0" algn="ctr" defTabSz="6667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s-CO" sz="1500" b="1" i="1" kern="1200">
            <a:solidFill>
              <a:schemeClr val="accent4">
                <a:lumMod val="60000"/>
                <a:lumOff val="40000"/>
              </a:schemeClr>
            </a:solidFill>
          </a:endParaRPr>
        </a:p>
      </dsp:txBody>
      <dsp:txXfrm>
        <a:off x="842605" y="1240093"/>
        <a:ext cx="265523" cy="84979"/>
      </dsp:txXfrm>
    </dsp:sp>
    <dsp:sp modelId="{594C231B-7AA4-4010-AE92-DDC43D237D2D}">
      <dsp:nvSpPr>
        <dsp:cNvPr id="0" name=""/>
        <dsp:cNvSpPr/>
      </dsp:nvSpPr>
      <dsp:spPr>
        <a:xfrm>
          <a:off x="1576" y="1513819"/>
          <a:ext cx="1947581" cy="877611"/>
        </a:xfrm>
        <a:prstGeom prst="ellipse">
          <a:avLst/>
        </a:prstGeom>
        <a:gradFill rotWithShape="0">
          <a:gsLst>
            <a:gs pos="0">
              <a:schemeClr val="accent3">
                <a:hueOff val="903533"/>
                <a:satOff val="33333"/>
                <a:lumOff val="-4902"/>
                <a:alphaOff val="0"/>
                <a:satMod val="103000"/>
                <a:lumMod val="102000"/>
                <a:tint val="94000"/>
              </a:schemeClr>
            </a:gs>
            <a:gs pos="50000">
              <a:schemeClr val="accent3">
                <a:hueOff val="903533"/>
                <a:satOff val="33333"/>
                <a:lumOff val="-4902"/>
                <a:alphaOff val="0"/>
                <a:satMod val="110000"/>
                <a:lumMod val="100000"/>
                <a:shade val="100000"/>
              </a:schemeClr>
            </a:gs>
            <a:gs pos="100000">
              <a:schemeClr val="accent3">
                <a:hueOff val="903533"/>
                <a:satOff val="33333"/>
                <a:lumOff val="-4902"/>
                <a:alphaOff val="0"/>
                <a:lumMod val="99000"/>
                <a:satMod val="120000"/>
                <a:shade val="78000"/>
              </a:schemeClr>
            </a:gs>
          </a:gsLst>
          <a:lin ang="5400000" scaled="0"/>
        </a:gradFill>
        <a:ln>
          <a:noFill/>
        </a:ln>
        <a:effectLst/>
        <a:scene3d>
          <a:camera prst="orthographicFront"/>
          <a:lightRig rig="flat" dir="t"/>
        </a:scene3d>
        <a:sp3d prstMaterial="plastic">
          <a:bevelT w="120900" h="88900"/>
          <a:bevelB w="88900" h="31750" prst="angle"/>
        </a:sp3d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19050" tIns="19050" rIns="19050" bIns="19050" numCol="1" spcCol="1270" anchor="ctr" anchorCtr="0">
          <a:noAutofit/>
        </a:bodyPr>
        <a:lstStyle/>
        <a:p>
          <a:pPr lvl="0" algn="ctr" defTabSz="6667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s-CO" sz="1500" b="1" i="1" kern="1200">
              <a:solidFill>
                <a:schemeClr val="accent4">
                  <a:lumMod val="60000"/>
                  <a:lumOff val="40000"/>
                </a:schemeClr>
              </a:solidFill>
            </a:rPr>
            <a:t>Mano de Obra</a:t>
          </a:r>
        </a:p>
        <a:p>
          <a:pPr lvl="0" algn="ctr" defTabSz="6667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s-CO" sz="1500" b="1" i="1" kern="1200">
            <a:solidFill>
              <a:schemeClr val="accent4">
                <a:lumMod val="60000"/>
                <a:lumOff val="40000"/>
              </a:schemeClr>
            </a:solidFill>
          </a:endParaRPr>
        </a:p>
      </dsp:txBody>
      <dsp:txXfrm>
        <a:off x="286793" y="1642342"/>
        <a:ext cx="1377147" cy="620565"/>
      </dsp:txXfrm>
    </dsp:sp>
    <dsp:sp modelId="{4889A289-AA1A-4D40-8E3D-6CA58911685C}">
      <dsp:nvSpPr>
        <dsp:cNvPr id="0" name=""/>
        <dsp:cNvSpPr/>
      </dsp:nvSpPr>
      <dsp:spPr>
        <a:xfrm>
          <a:off x="794714" y="2442013"/>
          <a:ext cx="361305" cy="361305"/>
        </a:xfrm>
        <a:prstGeom prst="mathPlus">
          <a:avLst/>
        </a:prstGeom>
        <a:gradFill rotWithShape="0">
          <a:gsLst>
            <a:gs pos="0">
              <a:schemeClr val="accent3">
                <a:hueOff val="1355300"/>
                <a:satOff val="50000"/>
                <a:lumOff val="-7353"/>
                <a:alphaOff val="0"/>
                <a:satMod val="103000"/>
                <a:lumMod val="102000"/>
                <a:tint val="94000"/>
              </a:schemeClr>
            </a:gs>
            <a:gs pos="50000">
              <a:schemeClr val="accent3">
                <a:hueOff val="1355300"/>
                <a:satOff val="50000"/>
                <a:lumOff val="-7353"/>
                <a:alphaOff val="0"/>
                <a:satMod val="110000"/>
                <a:lumMod val="100000"/>
                <a:shade val="100000"/>
              </a:schemeClr>
            </a:gs>
            <a:gs pos="100000">
              <a:schemeClr val="accent3">
                <a:hueOff val="1355300"/>
                <a:satOff val="50000"/>
                <a:lumOff val="-7353"/>
                <a:alphaOff val="0"/>
                <a:lumMod val="99000"/>
                <a:satMod val="120000"/>
                <a:shade val="78000"/>
              </a:schemeClr>
            </a:gs>
          </a:gsLst>
          <a:lin ang="5400000" scaled="0"/>
        </a:gradFill>
        <a:ln>
          <a:noFill/>
        </a:ln>
        <a:effectLst/>
        <a:scene3d>
          <a:camera prst="orthographicFront"/>
          <a:lightRig rig="flat" dir="t"/>
        </a:scene3d>
        <a:sp3d z="-80000" prstMaterial="plastic">
          <a:bevelT w="50800" h="50800"/>
          <a:bevelB w="25400" h="25400" prst="angle"/>
        </a:sp3d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0" tIns="0" rIns="0" bIns="0" numCol="1" spcCol="1270" anchor="ctr" anchorCtr="0">
          <a:noAutofit/>
        </a:bodyPr>
        <a:lstStyle/>
        <a:p>
          <a:pPr lvl="0" algn="ctr" defTabSz="6667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s-CO" sz="1500" b="1" i="1" kern="1200">
            <a:solidFill>
              <a:schemeClr val="accent4">
                <a:lumMod val="60000"/>
                <a:lumOff val="40000"/>
              </a:schemeClr>
            </a:solidFill>
          </a:endParaRPr>
        </a:p>
      </dsp:txBody>
      <dsp:txXfrm>
        <a:off x="842605" y="2580176"/>
        <a:ext cx="265523" cy="84979"/>
      </dsp:txXfrm>
    </dsp:sp>
    <dsp:sp modelId="{810EC417-4C5C-4B3F-A224-DEF5EB8B5085}">
      <dsp:nvSpPr>
        <dsp:cNvPr id="0" name=""/>
        <dsp:cNvSpPr/>
      </dsp:nvSpPr>
      <dsp:spPr>
        <a:xfrm>
          <a:off x="1576" y="2853902"/>
          <a:ext cx="1947581" cy="877611"/>
        </a:xfrm>
        <a:prstGeom prst="ellipse">
          <a:avLst/>
        </a:prstGeom>
        <a:gradFill rotWithShape="0">
          <a:gsLst>
            <a:gs pos="0">
              <a:schemeClr val="accent3">
                <a:hueOff val="1807066"/>
                <a:satOff val="66667"/>
                <a:lumOff val="-9804"/>
                <a:alphaOff val="0"/>
                <a:satMod val="103000"/>
                <a:lumMod val="102000"/>
                <a:tint val="94000"/>
              </a:schemeClr>
            </a:gs>
            <a:gs pos="50000">
              <a:schemeClr val="accent3">
                <a:hueOff val="1807066"/>
                <a:satOff val="66667"/>
                <a:lumOff val="-9804"/>
                <a:alphaOff val="0"/>
                <a:satMod val="110000"/>
                <a:lumMod val="100000"/>
                <a:shade val="100000"/>
              </a:schemeClr>
            </a:gs>
            <a:gs pos="100000">
              <a:schemeClr val="accent3">
                <a:hueOff val="1807066"/>
                <a:satOff val="66667"/>
                <a:lumOff val="-9804"/>
                <a:alphaOff val="0"/>
                <a:lumMod val="99000"/>
                <a:satMod val="120000"/>
                <a:shade val="78000"/>
              </a:schemeClr>
            </a:gs>
          </a:gsLst>
          <a:lin ang="5400000" scaled="0"/>
        </a:gradFill>
        <a:ln>
          <a:noFill/>
        </a:ln>
        <a:effectLst/>
        <a:scene3d>
          <a:camera prst="orthographicFront"/>
          <a:lightRig rig="flat" dir="t"/>
        </a:scene3d>
        <a:sp3d prstMaterial="plastic">
          <a:bevelT w="120900" h="88900"/>
          <a:bevelB w="88900" h="31750" prst="angle"/>
        </a:sp3d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19050" tIns="19050" rIns="19050" bIns="19050" numCol="1" spcCol="1270" anchor="ctr" anchorCtr="0">
          <a:noAutofit/>
        </a:bodyPr>
        <a:lstStyle/>
        <a:p>
          <a:pPr lvl="0" algn="ctr" defTabSz="6667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s-CO" sz="1500" b="1" i="1" kern="1200">
              <a:solidFill>
                <a:schemeClr val="accent4">
                  <a:lumMod val="60000"/>
                  <a:lumOff val="40000"/>
                </a:schemeClr>
              </a:solidFill>
            </a:rPr>
            <a:t>Otros Costos</a:t>
          </a:r>
        </a:p>
        <a:p>
          <a:pPr lvl="0" algn="ctr" defTabSz="6667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s-CO" sz="1500" b="1" i="1" kern="1200">
            <a:solidFill>
              <a:schemeClr val="accent4">
                <a:lumMod val="60000"/>
                <a:lumOff val="40000"/>
              </a:schemeClr>
            </a:solidFill>
          </a:endParaRPr>
        </a:p>
      </dsp:txBody>
      <dsp:txXfrm>
        <a:off x="286793" y="2982425"/>
        <a:ext cx="1377147" cy="620565"/>
      </dsp:txXfrm>
    </dsp:sp>
    <dsp:sp modelId="{BF37146F-CDA9-4B3A-ABDF-01E188CD70DA}">
      <dsp:nvSpPr>
        <dsp:cNvPr id="0" name=""/>
        <dsp:cNvSpPr/>
      </dsp:nvSpPr>
      <dsp:spPr>
        <a:xfrm>
          <a:off x="2042599" y="1836757"/>
          <a:ext cx="198095" cy="231734"/>
        </a:xfrm>
        <a:prstGeom prst="rightArrow">
          <a:avLst>
            <a:gd name="adj1" fmla="val 60000"/>
            <a:gd name="adj2" fmla="val 50000"/>
          </a:avLst>
        </a:prstGeom>
        <a:gradFill rotWithShape="0">
          <a:gsLst>
            <a:gs pos="0">
              <a:schemeClr val="accent3">
                <a:hueOff val="2710599"/>
                <a:satOff val="100000"/>
                <a:lumOff val="-14706"/>
                <a:alphaOff val="0"/>
                <a:satMod val="103000"/>
                <a:lumMod val="102000"/>
                <a:tint val="94000"/>
              </a:schemeClr>
            </a:gs>
            <a:gs pos="50000">
              <a:schemeClr val="accent3">
                <a:hueOff val="2710599"/>
                <a:satOff val="100000"/>
                <a:lumOff val="-14706"/>
                <a:alphaOff val="0"/>
                <a:satMod val="110000"/>
                <a:lumMod val="100000"/>
                <a:shade val="100000"/>
              </a:schemeClr>
            </a:gs>
            <a:gs pos="100000">
              <a:schemeClr val="accent3">
                <a:hueOff val="2710599"/>
                <a:satOff val="100000"/>
                <a:lumOff val="-14706"/>
                <a:alphaOff val="0"/>
                <a:lumMod val="99000"/>
                <a:satMod val="120000"/>
                <a:shade val="78000"/>
              </a:schemeClr>
            </a:gs>
          </a:gsLst>
          <a:lin ang="5400000" scaled="0"/>
        </a:gradFill>
        <a:ln>
          <a:noFill/>
        </a:ln>
        <a:effectLst/>
        <a:scene3d>
          <a:camera prst="orthographicFront"/>
          <a:lightRig rig="flat" dir="t"/>
        </a:scene3d>
        <a:sp3d z="-80000" prstMaterial="plastic">
          <a:bevelT w="50800" h="50800"/>
          <a:bevelB w="25400" h="25400" prst="angle"/>
        </a:sp3d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0" tIns="0" rIns="0" bIns="0" numCol="1" spcCol="1270" anchor="ctr" anchorCtr="0">
          <a:noAutofit/>
        </a:bodyPr>
        <a:lstStyle/>
        <a:p>
          <a:pPr lvl="0" algn="ctr" defTabSz="6667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s-CO" sz="1500" b="1" i="1" kern="1200">
            <a:solidFill>
              <a:schemeClr val="accent4">
                <a:lumMod val="60000"/>
                <a:lumOff val="40000"/>
              </a:schemeClr>
            </a:solidFill>
          </a:endParaRPr>
        </a:p>
      </dsp:txBody>
      <dsp:txXfrm>
        <a:off x="2042599" y="1883104"/>
        <a:ext cx="138667" cy="139040"/>
      </dsp:txXfrm>
    </dsp:sp>
    <dsp:sp modelId="{B933B97E-D332-4987-9FB8-41D1A7B57780}">
      <dsp:nvSpPr>
        <dsp:cNvPr id="0" name=""/>
        <dsp:cNvSpPr/>
      </dsp:nvSpPr>
      <dsp:spPr>
        <a:xfrm>
          <a:off x="2322922" y="1491019"/>
          <a:ext cx="1837925" cy="923211"/>
        </a:xfrm>
        <a:prstGeom prst="ellipse">
          <a:avLst/>
        </a:prstGeom>
        <a:gradFill rotWithShape="0">
          <a:gsLst>
            <a:gs pos="0">
              <a:schemeClr val="accent3">
                <a:hueOff val="2710599"/>
                <a:satOff val="100000"/>
                <a:lumOff val="-14706"/>
                <a:alphaOff val="0"/>
                <a:satMod val="103000"/>
                <a:lumMod val="102000"/>
                <a:tint val="94000"/>
              </a:schemeClr>
            </a:gs>
            <a:gs pos="50000">
              <a:schemeClr val="accent3">
                <a:hueOff val="2710599"/>
                <a:satOff val="100000"/>
                <a:lumOff val="-14706"/>
                <a:alphaOff val="0"/>
                <a:satMod val="110000"/>
                <a:lumMod val="100000"/>
                <a:shade val="100000"/>
              </a:schemeClr>
            </a:gs>
            <a:gs pos="100000">
              <a:schemeClr val="accent3">
                <a:hueOff val="2710599"/>
                <a:satOff val="100000"/>
                <a:lumOff val="-14706"/>
                <a:alphaOff val="0"/>
                <a:lumMod val="99000"/>
                <a:satMod val="120000"/>
                <a:shade val="78000"/>
              </a:schemeClr>
            </a:gs>
          </a:gsLst>
          <a:lin ang="5400000" scaled="0"/>
        </a:gradFill>
        <a:ln>
          <a:noFill/>
        </a:ln>
        <a:effectLst/>
        <a:scene3d>
          <a:camera prst="orthographicFront"/>
          <a:lightRig rig="flat" dir="t"/>
        </a:scene3d>
        <a:sp3d prstMaterial="plastic">
          <a:bevelT w="120900" h="88900"/>
          <a:bevelB w="88900" h="31750" prst="angle"/>
        </a:sp3d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19050" tIns="19050" rIns="19050" bIns="19050" numCol="1" spcCol="1270" anchor="ctr" anchorCtr="0">
          <a:noAutofit/>
        </a:bodyPr>
        <a:lstStyle/>
        <a:p>
          <a:pPr lvl="0" algn="ctr" defTabSz="6667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s-CO" sz="1500" b="1" i="1" kern="1200">
              <a:solidFill>
                <a:schemeClr val="accent4">
                  <a:lumMod val="60000"/>
                  <a:lumOff val="40000"/>
                </a:schemeClr>
              </a:solidFill>
            </a:rPr>
            <a:t>Costos Totales</a:t>
          </a:r>
        </a:p>
        <a:p>
          <a:pPr lvl="0" algn="ctr" defTabSz="6667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s-CO" sz="1500" b="1" i="1" kern="1200">
            <a:solidFill>
              <a:schemeClr val="accent4">
                <a:lumMod val="60000"/>
                <a:lumOff val="40000"/>
              </a:schemeClr>
            </a:solidFill>
          </a:endParaRPr>
        </a:p>
      </dsp:txBody>
      <dsp:txXfrm>
        <a:off x="2592080" y="1626220"/>
        <a:ext cx="1299609" cy="652809"/>
      </dsp:txXfrm>
    </dsp:sp>
  </dsp:spTree>
</dsp:drawing>
</file>

<file path=xl/diagrams/drawing4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C4781888-E75D-4137-ABD0-D63C51382503}">
      <dsp:nvSpPr>
        <dsp:cNvPr id="0" name=""/>
        <dsp:cNvSpPr/>
      </dsp:nvSpPr>
      <dsp:spPr>
        <a:xfrm>
          <a:off x="1576" y="173735"/>
          <a:ext cx="1947581" cy="877611"/>
        </a:xfrm>
        <a:prstGeom prst="ellipse">
          <a:avLst/>
        </a:prstGeom>
        <a:solidFill>
          <a:schemeClr val="accent6">
            <a:lumMod val="75000"/>
          </a:schemeClr>
        </a:solidFill>
        <a:ln>
          <a:noFill/>
        </a:ln>
        <a:effectLst/>
        <a:scene3d>
          <a:camera prst="orthographicFront"/>
          <a:lightRig rig="flat" dir="t"/>
        </a:scene3d>
        <a:sp3d prstMaterial="plastic">
          <a:bevelT w="120900" h="88900"/>
          <a:bevelB w="88900" h="31750" prst="angle"/>
        </a:sp3d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19050" tIns="19050" rIns="19050" bIns="19050" numCol="1" spcCol="1270" anchor="ctr" anchorCtr="0">
          <a:noAutofit/>
        </a:bodyPr>
        <a:lstStyle/>
        <a:p>
          <a:pPr lvl="0" algn="ctr" defTabSz="6667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s-CO" sz="1500" b="1" i="1" kern="1200">
              <a:solidFill>
                <a:schemeClr val="accent4">
                  <a:lumMod val="60000"/>
                  <a:lumOff val="40000"/>
                </a:schemeClr>
              </a:solidFill>
            </a:rPr>
            <a:t>Insumos</a:t>
          </a:r>
        </a:p>
        <a:p>
          <a:pPr lvl="0" algn="ctr" defTabSz="6667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s-CO" sz="1500" b="1" i="1" kern="1200">
            <a:solidFill>
              <a:schemeClr val="accent4">
                <a:lumMod val="60000"/>
                <a:lumOff val="40000"/>
              </a:schemeClr>
            </a:solidFill>
          </a:endParaRPr>
        </a:p>
      </dsp:txBody>
      <dsp:txXfrm>
        <a:off x="286793" y="302258"/>
        <a:ext cx="1377147" cy="620565"/>
      </dsp:txXfrm>
    </dsp:sp>
    <dsp:sp modelId="{F3A50F93-02A2-4C70-8654-50023342E5E2}">
      <dsp:nvSpPr>
        <dsp:cNvPr id="0" name=""/>
        <dsp:cNvSpPr/>
      </dsp:nvSpPr>
      <dsp:spPr>
        <a:xfrm>
          <a:off x="794714" y="1101930"/>
          <a:ext cx="361305" cy="361305"/>
        </a:xfrm>
        <a:prstGeom prst="mathPlus">
          <a:avLst/>
        </a:prstGeom>
        <a:solidFill>
          <a:schemeClr val="accent6">
            <a:lumMod val="50000"/>
          </a:schemeClr>
        </a:solidFill>
        <a:ln>
          <a:noFill/>
        </a:ln>
        <a:effectLst/>
        <a:scene3d>
          <a:camera prst="orthographicFront"/>
          <a:lightRig rig="flat" dir="t"/>
        </a:scene3d>
        <a:sp3d z="-80000" prstMaterial="plastic">
          <a:bevelT w="50800" h="50800"/>
          <a:bevelB w="25400" h="25400" prst="angle"/>
        </a:sp3d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0" tIns="0" rIns="0" bIns="0" numCol="1" spcCol="1270" anchor="ctr" anchorCtr="0">
          <a:noAutofit/>
        </a:bodyPr>
        <a:lstStyle/>
        <a:p>
          <a:pPr lvl="0" algn="ctr" defTabSz="6667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s-CO" sz="1500" b="1" i="1" kern="1200">
            <a:solidFill>
              <a:schemeClr val="accent4">
                <a:lumMod val="60000"/>
                <a:lumOff val="40000"/>
              </a:schemeClr>
            </a:solidFill>
          </a:endParaRPr>
        </a:p>
      </dsp:txBody>
      <dsp:txXfrm>
        <a:off x="842605" y="1240093"/>
        <a:ext cx="265523" cy="84979"/>
      </dsp:txXfrm>
    </dsp:sp>
    <dsp:sp modelId="{594C231B-7AA4-4010-AE92-DDC43D237D2D}">
      <dsp:nvSpPr>
        <dsp:cNvPr id="0" name=""/>
        <dsp:cNvSpPr/>
      </dsp:nvSpPr>
      <dsp:spPr>
        <a:xfrm>
          <a:off x="1576" y="1513819"/>
          <a:ext cx="1947581" cy="877611"/>
        </a:xfrm>
        <a:prstGeom prst="ellipse">
          <a:avLst/>
        </a:prstGeom>
        <a:gradFill rotWithShape="0">
          <a:gsLst>
            <a:gs pos="0">
              <a:schemeClr val="accent3">
                <a:hueOff val="903533"/>
                <a:satOff val="33333"/>
                <a:lumOff val="-4902"/>
                <a:alphaOff val="0"/>
                <a:satMod val="103000"/>
                <a:lumMod val="102000"/>
                <a:tint val="94000"/>
              </a:schemeClr>
            </a:gs>
            <a:gs pos="50000">
              <a:schemeClr val="accent3">
                <a:hueOff val="903533"/>
                <a:satOff val="33333"/>
                <a:lumOff val="-4902"/>
                <a:alphaOff val="0"/>
                <a:satMod val="110000"/>
                <a:lumMod val="100000"/>
                <a:shade val="100000"/>
              </a:schemeClr>
            </a:gs>
            <a:gs pos="100000">
              <a:schemeClr val="accent3">
                <a:hueOff val="903533"/>
                <a:satOff val="33333"/>
                <a:lumOff val="-4902"/>
                <a:alphaOff val="0"/>
                <a:lumMod val="99000"/>
                <a:satMod val="120000"/>
                <a:shade val="78000"/>
              </a:schemeClr>
            </a:gs>
          </a:gsLst>
          <a:lin ang="5400000" scaled="0"/>
        </a:gradFill>
        <a:ln>
          <a:noFill/>
        </a:ln>
        <a:effectLst/>
        <a:scene3d>
          <a:camera prst="orthographicFront"/>
          <a:lightRig rig="flat" dir="t"/>
        </a:scene3d>
        <a:sp3d prstMaterial="plastic">
          <a:bevelT w="120900" h="88900"/>
          <a:bevelB w="88900" h="31750" prst="angle"/>
        </a:sp3d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19050" tIns="19050" rIns="19050" bIns="19050" numCol="1" spcCol="1270" anchor="ctr" anchorCtr="0">
          <a:noAutofit/>
        </a:bodyPr>
        <a:lstStyle/>
        <a:p>
          <a:pPr lvl="0" algn="ctr" defTabSz="6667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s-CO" sz="1500" b="1" i="1" kern="1200">
              <a:solidFill>
                <a:schemeClr val="accent4">
                  <a:lumMod val="60000"/>
                  <a:lumOff val="40000"/>
                </a:schemeClr>
              </a:solidFill>
            </a:rPr>
            <a:t>Mano de Obra</a:t>
          </a:r>
        </a:p>
        <a:p>
          <a:pPr lvl="0" algn="ctr" defTabSz="6667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s-CO" sz="1500" b="1" i="1" kern="1200">
            <a:solidFill>
              <a:schemeClr val="accent4">
                <a:lumMod val="60000"/>
                <a:lumOff val="40000"/>
              </a:schemeClr>
            </a:solidFill>
          </a:endParaRPr>
        </a:p>
      </dsp:txBody>
      <dsp:txXfrm>
        <a:off x="286793" y="1642342"/>
        <a:ext cx="1377147" cy="620565"/>
      </dsp:txXfrm>
    </dsp:sp>
    <dsp:sp modelId="{4889A289-AA1A-4D40-8E3D-6CA58911685C}">
      <dsp:nvSpPr>
        <dsp:cNvPr id="0" name=""/>
        <dsp:cNvSpPr/>
      </dsp:nvSpPr>
      <dsp:spPr>
        <a:xfrm>
          <a:off x="794714" y="2442013"/>
          <a:ext cx="361305" cy="361305"/>
        </a:xfrm>
        <a:prstGeom prst="mathPlus">
          <a:avLst/>
        </a:prstGeom>
        <a:gradFill rotWithShape="0">
          <a:gsLst>
            <a:gs pos="0">
              <a:schemeClr val="accent3">
                <a:hueOff val="1355300"/>
                <a:satOff val="50000"/>
                <a:lumOff val="-7353"/>
                <a:alphaOff val="0"/>
                <a:satMod val="103000"/>
                <a:lumMod val="102000"/>
                <a:tint val="94000"/>
              </a:schemeClr>
            </a:gs>
            <a:gs pos="50000">
              <a:schemeClr val="accent3">
                <a:hueOff val="1355300"/>
                <a:satOff val="50000"/>
                <a:lumOff val="-7353"/>
                <a:alphaOff val="0"/>
                <a:satMod val="110000"/>
                <a:lumMod val="100000"/>
                <a:shade val="100000"/>
              </a:schemeClr>
            </a:gs>
            <a:gs pos="100000">
              <a:schemeClr val="accent3">
                <a:hueOff val="1355300"/>
                <a:satOff val="50000"/>
                <a:lumOff val="-7353"/>
                <a:alphaOff val="0"/>
                <a:lumMod val="99000"/>
                <a:satMod val="120000"/>
                <a:shade val="78000"/>
              </a:schemeClr>
            </a:gs>
          </a:gsLst>
          <a:lin ang="5400000" scaled="0"/>
        </a:gradFill>
        <a:ln>
          <a:noFill/>
        </a:ln>
        <a:effectLst/>
        <a:scene3d>
          <a:camera prst="orthographicFront"/>
          <a:lightRig rig="flat" dir="t"/>
        </a:scene3d>
        <a:sp3d z="-80000" prstMaterial="plastic">
          <a:bevelT w="50800" h="50800"/>
          <a:bevelB w="25400" h="25400" prst="angle"/>
        </a:sp3d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0" tIns="0" rIns="0" bIns="0" numCol="1" spcCol="1270" anchor="ctr" anchorCtr="0">
          <a:noAutofit/>
        </a:bodyPr>
        <a:lstStyle/>
        <a:p>
          <a:pPr lvl="0" algn="ctr" defTabSz="6667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s-CO" sz="1500" b="1" i="1" kern="1200">
            <a:solidFill>
              <a:schemeClr val="accent4">
                <a:lumMod val="60000"/>
                <a:lumOff val="40000"/>
              </a:schemeClr>
            </a:solidFill>
          </a:endParaRPr>
        </a:p>
      </dsp:txBody>
      <dsp:txXfrm>
        <a:off x="842605" y="2580176"/>
        <a:ext cx="265523" cy="84979"/>
      </dsp:txXfrm>
    </dsp:sp>
    <dsp:sp modelId="{810EC417-4C5C-4B3F-A224-DEF5EB8B5085}">
      <dsp:nvSpPr>
        <dsp:cNvPr id="0" name=""/>
        <dsp:cNvSpPr/>
      </dsp:nvSpPr>
      <dsp:spPr>
        <a:xfrm>
          <a:off x="1576" y="2853902"/>
          <a:ext cx="1947581" cy="877611"/>
        </a:xfrm>
        <a:prstGeom prst="ellipse">
          <a:avLst/>
        </a:prstGeom>
        <a:gradFill rotWithShape="0">
          <a:gsLst>
            <a:gs pos="0">
              <a:schemeClr val="accent3">
                <a:hueOff val="1807066"/>
                <a:satOff val="66667"/>
                <a:lumOff val="-9804"/>
                <a:alphaOff val="0"/>
                <a:satMod val="103000"/>
                <a:lumMod val="102000"/>
                <a:tint val="94000"/>
              </a:schemeClr>
            </a:gs>
            <a:gs pos="50000">
              <a:schemeClr val="accent3">
                <a:hueOff val="1807066"/>
                <a:satOff val="66667"/>
                <a:lumOff val="-9804"/>
                <a:alphaOff val="0"/>
                <a:satMod val="110000"/>
                <a:lumMod val="100000"/>
                <a:shade val="100000"/>
              </a:schemeClr>
            </a:gs>
            <a:gs pos="100000">
              <a:schemeClr val="accent3">
                <a:hueOff val="1807066"/>
                <a:satOff val="66667"/>
                <a:lumOff val="-9804"/>
                <a:alphaOff val="0"/>
                <a:lumMod val="99000"/>
                <a:satMod val="120000"/>
                <a:shade val="78000"/>
              </a:schemeClr>
            </a:gs>
          </a:gsLst>
          <a:lin ang="5400000" scaled="0"/>
        </a:gradFill>
        <a:ln>
          <a:noFill/>
        </a:ln>
        <a:effectLst/>
        <a:scene3d>
          <a:camera prst="orthographicFront"/>
          <a:lightRig rig="flat" dir="t"/>
        </a:scene3d>
        <a:sp3d prstMaterial="plastic">
          <a:bevelT w="120900" h="88900"/>
          <a:bevelB w="88900" h="31750" prst="angle"/>
        </a:sp3d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19050" tIns="19050" rIns="19050" bIns="19050" numCol="1" spcCol="1270" anchor="ctr" anchorCtr="0">
          <a:noAutofit/>
        </a:bodyPr>
        <a:lstStyle/>
        <a:p>
          <a:pPr lvl="0" algn="ctr" defTabSz="6667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s-CO" sz="1500" b="1" i="1" kern="1200">
              <a:solidFill>
                <a:schemeClr val="accent4">
                  <a:lumMod val="60000"/>
                  <a:lumOff val="40000"/>
                </a:schemeClr>
              </a:solidFill>
            </a:rPr>
            <a:t>Otros Costos</a:t>
          </a:r>
        </a:p>
        <a:p>
          <a:pPr lvl="0" algn="ctr" defTabSz="6667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s-CO" sz="1500" b="1" i="1" kern="1200">
            <a:solidFill>
              <a:schemeClr val="accent4">
                <a:lumMod val="60000"/>
                <a:lumOff val="40000"/>
              </a:schemeClr>
            </a:solidFill>
          </a:endParaRPr>
        </a:p>
      </dsp:txBody>
      <dsp:txXfrm>
        <a:off x="286793" y="2982425"/>
        <a:ext cx="1377147" cy="620565"/>
      </dsp:txXfrm>
    </dsp:sp>
    <dsp:sp modelId="{BF37146F-CDA9-4B3A-ABDF-01E188CD70DA}">
      <dsp:nvSpPr>
        <dsp:cNvPr id="0" name=""/>
        <dsp:cNvSpPr/>
      </dsp:nvSpPr>
      <dsp:spPr>
        <a:xfrm>
          <a:off x="2042599" y="1836757"/>
          <a:ext cx="198095" cy="231734"/>
        </a:xfrm>
        <a:prstGeom prst="rightArrow">
          <a:avLst>
            <a:gd name="adj1" fmla="val 60000"/>
            <a:gd name="adj2" fmla="val 50000"/>
          </a:avLst>
        </a:prstGeom>
        <a:gradFill rotWithShape="0">
          <a:gsLst>
            <a:gs pos="0">
              <a:schemeClr val="accent3">
                <a:hueOff val="2710599"/>
                <a:satOff val="100000"/>
                <a:lumOff val="-14706"/>
                <a:alphaOff val="0"/>
                <a:satMod val="103000"/>
                <a:lumMod val="102000"/>
                <a:tint val="94000"/>
              </a:schemeClr>
            </a:gs>
            <a:gs pos="50000">
              <a:schemeClr val="accent3">
                <a:hueOff val="2710599"/>
                <a:satOff val="100000"/>
                <a:lumOff val="-14706"/>
                <a:alphaOff val="0"/>
                <a:satMod val="110000"/>
                <a:lumMod val="100000"/>
                <a:shade val="100000"/>
              </a:schemeClr>
            </a:gs>
            <a:gs pos="100000">
              <a:schemeClr val="accent3">
                <a:hueOff val="2710599"/>
                <a:satOff val="100000"/>
                <a:lumOff val="-14706"/>
                <a:alphaOff val="0"/>
                <a:lumMod val="99000"/>
                <a:satMod val="120000"/>
                <a:shade val="78000"/>
              </a:schemeClr>
            </a:gs>
          </a:gsLst>
          <a:lin ang="5400000" scaled="0"/>
        </a:gradFill>
        <a:ln>
          <a:noFill/>
        </a:ln>
        <a:effectLst/>
        <a:scene3d>
          <a:camera prst="orthographicFront"/>
          <a:lightRig rig="flat" dir="t"/>
        </a:scene3d>
        <a:sp3d z="-80000" prstMaterial="plastic">
          <a:bevelT w="50800" h="50800"/>
          <a:bevelB w="25400" h="25400" prst="angle"/>
        </a:sp3d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0" tIns="0" rIns="0" bIns="0" numCol="1" spcCol="1270" anchor="ctr" anchorCtr="0">
          <a:noAutofit/>
        </a:bodyPr>
        <a:lstStyle/>
        <a:p>
          <a:pPr lvl="0" algn="ctr" defTabSz="6667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s-CO" sz="1500" b="1" i="1" kern="1200">
            <a:solidFill>
              <a:schemeClr val="accent4">
                <a:lumMod val="60000"/>
                <a:lumOff val="40000"/>
              </a:schemeClr>
            </a:solidFill>
          </a:endParaRPr>
        </a:p>
      </dsp:txBody>
      <dsp:txXfrm>
        <a:off x="2042599" y="1883104"/>
        <a:ext cx="138667" cy="139040"/>
      </dsp:txXfrm>
    </dsp:sp>
    <dsp:sp modelId="{B933B97E-D332-4987-9FB8-41D1A7B57780}">
      <dsp:nvSpPr>
        <dsp:cNvPr id="0" name=""/>
        <dsp:cNvSpPr/>
      </dsp:nvSpPr>
      <dsp:spPr>
        <a:xfrm>
          <a:off x="2322922" y="1491019"/>
          <a:ext cx="1837925" cy="923211"/>
        </a:xfrm>
        <a:prstGeom prst="ellipse">
          <a:avLst/>
        </a:prstGeom>
        <a:gradFill rotWithShape="0">
          <a:gsLst>
            <a:gs pos="0">
              <a:schemeClr val="accent3">
                <a:hueOff val="2710599"/>
                <a:satOff val="100000"/>
                <a:lumOff val="-14706"/>
                <a:alphaOff val="0"/>
                <a:satMod val="103000"/>
                <a:lumMod val="102000"/>
                <a:tint val="94000"/>
              </a:schemeClr>
            </a:gs>
            <a:gs pos="50000">
              <a:schemeClr val="accent3">
                <a:hueOff val="2710599"/>
                <a:satOff val="100000"/>
                <a:lumOff val="-14706"/>
                <a:alphaOff val="0"/>
                <a:satMod val="110000"/>
                <a:lumMod val="100000"/>
                <a:shade val="100000"/>
              </a:schemeClr>
            </a:gs>
            <a:gs pos="100000">
              <a:schemeClr val="accent3">
                <a:hueOff val="2710599"/>
                <a:satOff val="100000"/>
                <a:lumOff val="-14706"/>
                <a:alphaOff val="0"/>
                <a:lumMod val="99000"/>
                <a:satMod val="120000"/>
                <a:shade val="78000"/>
              </a:schemeClr>
            </a:gs>
          </a:gsLst>
          <a:lin ang="5400000" scaled="0"/>
        </a:gradFill>
        <a:ln>
          <a:noFill/>
        </a:ln>
        <a:effectLst/>
        <a:scene3d>
          <a:camera prst="orthographicFront"/>
          <a:lightRig rig="flat" dir="t"/>
        </a:scene3d>
        <a:sp3d prstMaterial="plastic">
          <a:bevelT w="120900" h="88900"/>
          <a:bevelB w="88900" h="31750" prst="angle"/>
        </a:sp3d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19050" tIns="19050" rIns="19050" bIns="19050" numCol="1" spcCol="1270" anchor="ctr" anchorCtr="0">
          <a:noAutofit/>
        </a:bodyPr>
        <a:lstStyle/>
        <a:p>
          <a:pPr lvl="0" algn="ctr" defTabSz="6667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s-CO" sz="1500" b="1" i="1" kern="1200">
              <a:solidFill>
                <a:schemeClr val="accent4">
                  <a:lumMod val="60000"/>
                  <a:lumOff val="40000"/>
                </a:schemeClr>
              </a:solidFill>
            </a:rPr>
            <a:t>Costos Totales</a:t>
          </a:r>
        </a:p>
        <a:p>
          <a:pPr lvl="0" algn="ctr" defTabSz="6667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s-CO" sz="1500" b="1" i="1" kern="1200">
            <a:solidFill>
              <a:schemeClr val="accent4">
                <a:lumMod val="60000"/>
                <a:lumOff val="40000"/>
              </a:schemeClr>
            </a:solidFill>
          </a:endParaRPr>
        </a:p>
      </dsp:txBody>
      <dsp:txXfrm>
        <a:off x="2592080" y="1626220"/>
        <a:ext cx="1299609" cy="652809"/>
      </dsp:txXfrm>
    </dsp:sp>
  </dsp:spTree>
</dsp:drawing>
</file>

<file path=xl/diagrams/drawing5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C4781888-E75D-4137-ABD0-D63C51382503}">
      <dsp:nvSpPr>
        <dsp:cNvPr id="0" name=""/>
        <dsp:cNvSpPr/>
      </dsp:nvSpPr>
      <dsp:spPr>
        <a:xfrm>
          <a:off x="1576" y="173735"/>
          <a:ext cx="1947581" cy="877611"/>
        </a:xfrm>
        <a:prstGeom prst="ellipse">
          <a:avLst/>
        </a:prstGeom>
        <a:solidFill>
          <a:schemeClr val="accent6">
            <a:lumMod val="75000"/>
          </a:schemeClr>
        </a:solidFill>
        <a:ln>
          <a:noFill/>
        </a:ln>
        <a:effectLst/>
        <a:scene3d>
          <a:camera prst="orthographicFront"/>
          <a:lightRig rig="flat" dir="t"/>
        </a:scene3d>
        <a:sp3d prstMaterial="plastic">
          <a:bevelT w="120900" h="88900"/>
          <a:bevelB w="88900" h="31750" prst="angle"/>
        </a:sp3d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19050" tIns="19050" rIns="19050" bIns="19050" numCol="1" spcCol="1270" anchor="ctr" anchorCtr="0">
          <a:noAutofit/>
        </a:bodyPr>
        <a:lstStyle/>
        <a:p>
          <a:pPr lvl="0" algn="ctr" defTabSz="6667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s-CO" sz="1500" b="1" i="1" kern="1200">
              <a:solidFill>
                <a:schemeClr val="accent4">
                  <a:lumMod val="60000"/>
                  <a:lumOff val="40000"/>
                </a:schemeClr>
              </a:solidFill>
            </a:rPr>
            <a:t>Insumos</a:t>
          </a:r>
        </a:p>
        <a:p>
          <a:pPr lvl="0" algn="ctr" defTabSz="6667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s-CO" sz="1500" b="1" i="1" kern="1200">
            <a:solidFill>
              <a:schemeClr val="accent4">
                <a:lumMod val="60000"/>
                <a:lumOff val="40000"/>
              </a:schemeClr>
            </a:solidFill>
          </a:endParaRPr>
        </a:p>
      </dsp:txBody>
      <dsp:txXfrm>
        <a:off x="286793" y="302258"/>
        <a:ext cx="1377147" cy="620565"/>
      </dsp:txXfrm>
    </dsp:sp>
    <dsp:sp modelId="{F3A50F93-02A2-4C70-8654-50023342E5E2}">
      <dsp:nvSpPr>
        <dsp:cNvPr id="0" name=""/>
        <dsp:cNvSpPr/>
      </dsp:nvSpPr>
      <dsp:spPr>
        <a:xfrm>
          <a:off x="794714" y="1101930"/>
          <a:ext cx="361305" cy="361305"/>
        </a:xfrm>
        <a:prstGeom prst="mathPlus">
          <a:avLst/>
        </a:prstGeom>
        <a:solidFill>
          <a:schemeClr val="accent6">
            <a:lumMod val="50000"/>
          </a:schemeClr>
        </a:solidFill>
        <a:ln>
          <a:noFill/>
        </a:ln>
        <a:effectLst/>
        <a:scene3d>
          <a:camera prst="orthographicFront"/>
          <a:lightRig rig="flat" dir="t"/>
        </a:scene3d>
        <a:sp3d z="-80000" prstMaterial="plastic">
          <a:bevelT w="50800" h="50800"/>
          <a:bevelB w="25400" h="25400" prst="angle"/>
        </a:sp3d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0" tIns="0" rIns="0" bIns="0" numCol="1" spcCol="1270" anchor="ctr" anchorCtr="0">
          <a:noAutofit/>
        </a:bodyPr>
        <a:lstStyle/>
        <a:p>
          <a:pPr lvl="0" algn="ctr" defTabSz="6667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s-CO" sz="1500" b="1" i="1" kern="1200">
            <a:solidFill>
              <a:schemeClr val="accent4">
                <a:lumMod val="60000"/>
                <a:lumOff val="40000"/>
              </a:schemeClr>
            </a:solidFill>
          </a:endParaRPr>
        </a:p>
      </dsp:txBody>
      <dsp:txXfrm>
        <a:off x="842605" y="1240093"/>
        <a:ext cx="265523" cy="84979"/>
      </dsp:txXfrm>
    </dsp:sp>
    <dsp:sp modelId="{594C231B-7AA4-4010-AE92-DDC43D237D2D}">
      <dsp:nvSpPr>
        <dsp:cNvPr id="0" name=""/>
        <dsp:cNvSpPr/>
      </dsp:nvSpPr>
      <dsp:spPr>
        <a:xfrm>
          <a:off x="1576" y="1513819"/>
          <a:ext cx="1947581" cy="877611"/>
        </a:xfrm>
        <a:prstGeom prst="ellipse">
          <a:avLst/>
        </a:prstGeom>
        <a:gradFill rotWithShape="0">
          <a:gsLst>
            <a:gs pos="0">
              <a:schemeClr val="accent3">
                <a:hueOff val="903533"/>
                <a:satOff val="33333"/>
                <a:lumOff val="-4902"/>
                <a:alphaOff val="0"/>
                <a:satMod val="103000"/>
                <a:lumMod val="102000"/>
                <a:tint val="94000"/>
              </a:schemeClr>
            </a:gs>
            <a:gs pos="50000">
              <a:schemeClr val="accent3">
                <a:hueOff val="903533"/>
                <a:satOff val="33333"/>
                <a:lumOff val="-4902"/>
                <a:alphaOff val="0"/>
                <a:satMod val="110000"/>
                <a:lumMod val="100000"/>
                <a:shade val="100000"/>
              </a:schemeClr>
            </a:gs>
            <a:gs pos="100000">
              <a:schemeClr val="accent3">
                <a:hueOff val="903533"/>
                <a:satOff val="33333"/>
                <a:lumOff val="-4902"/>
                <a:alphaOff val="0"/>
                <a:lumMod val="99000"/>
                <a:satMod val="120000"/>
                <a:shade val="78000"/>
              </a:schemeClr>
            </a:gs>
          </a:gsLst>
          <a:lin ang="5400000" scaled="0"/>
        </a:gradFill>
        <a:ln>
          <a:noFill/>
        </a:ln>
        <a:effectLst/>
        <a:scene3d>
          <a:camera prst="orthographicFront"/>
          <a:lightRig rig="flat" dir="t"/>
        </a:scene3d>
        <a:sp3d prstMaterial="plastic">
          <a:bevelT w="120900" h="88900"/>
          <a:bevelB w="88900" h="31750" prst="angle"/>
        </a:sp3d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19050" tIns="19050" rIns="19050" bIns="19050" numCol="1" spcCol="1270" anchor="ctr" anchorCtr="0">
          <a:noAutofit/>
        </a:bodyPr>
        <a:lstStyle/>
        <a:p>
          <a:pPr lvl="0" algn="ctr" defTabSz="6667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s-CO" sz="1500" b="1" i="1" kern="1200">
              <a:solidFill>
                <a:schemeClr val="accent4">
                  <a:lumMod val="60000"/>
                  <a:lumOff val="40000"/>
                </a:schemeClr>
              </a:solidFill>
            </a:rPr>
            <a:t>Mano de Obra</a:t>
          </a:r>
        </a:p>
        <a:p>
          <a:pPr lvl="0" algn="ctr" defTabSz="6667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s-CO" sz="1500" b="1" i="1" kern="1200">
            <a:solidFill>
              <a:schemeClr val="accent4">
                <a:lumMod val="60000"/>
                <a:lumOff val="40000"/>
              </a:schemeClr>
            </a:solidFill>
          </a:endParaRPr>
        </a:p>
      </dsp:txBody>
      <dsp:txXfrm>
        <a:off x="286793" y="1642342"/>
        <a:ext cx="1377147" cy="620565"/>
      </dsp:txXfrm>
    </dsp:sp>
    <dsp:sp modelId="{4889A289-AA1A-4D40-8E3D-6CA58911685C}">
      <dsp:nvSpPr>
        <dsp:cNvPr id="0" name=""/>
        <dsp:cNvSpPr/>
      </dsp:nvSpPr>
      <dsp:spPr>
        <a:xfrm>
          <a:off x="794714" y="2442013"/>
          <a:ext cx="361305" cy="361305"/>
        </a:xfrm>
        <a:prstGeom prst="mathPlus">
          <a:avLst/>
        </a:prstGeom>
        <a:gradFill rotWithShape="0">
          <a:gsLst>
            <a:gs pos="0">
              <a:schemeClr val="accent3">
                <a:hueOff val="1355300"/>
                <a:satOff val="50000"/>
                <a:lumOff val="-7353"/>
                <a:alphaOff val="0"/>
                <a:satMod val="103000"/>
                <a:lumMod val="102000"/>
                <a:tint val="94000"/>
              </a:schemeClr>
            </a:gs>
            <a:gs pos="50000">
              <a:schemeClr val="accent3">
                <a:hueOff val="1355300"/>
                <a:satOff val="50000"/>
                <a:lumOff val="-7353"/>
                <a:alphaOff val="0"/>
                <a:satMod val="110000"/>
                <a:lumMod val="100000"/>
                <a:shade val="100000"/>
              </a:schemeClr>
            </a:gs>
            <a:gs pos="100000">
              <a:schemeClr val="accent3">
                <a:hueOff val="1355300"/>
                <a:satOff val="50000"/>
                <a:lumOff val="-7353"/>
                <a:alphaOff val="0"/>
                <a:lumMod val="99000"/>
                <a:satMod val="120000"/>
                <a:shade val="78000"/>
              </a:schemeClr>
            </a:gs>
          </a:gsLst>
          <a:lin ang="5400000" scaled="0"/>
        </a:gradFill>
        <a:ln>
          <a:noFill/>
        </a:ln>
        <a:effectLst/>
        <a:scene3d>
          <a:camera prst="orthographicFront"/>
          <a:lightRig rig="flat" dir="t"/>
        </a:scene3d>
        <a:sp3d z="-80000" prstMaterial="plastic">
          <a:bevelT w="50800" h="50800"/>
          <a:bevelB w="25400" h="25400" prst="angle"/>
        </a:sp3d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0" tIns="0" rIns="0" bIns="0" numCol="1" spcCol="1270" anchor="ctr" anchorCtr="0">
          <a:noAutofit/>
        </a:bodyPr>
        <a:lstStyle/>
        <a:p>
          <a:pPr lvl="0" algn="ctr" defTabSz="6667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s-CO" sz="1500" b="1" i="1" kern="1200">
            <a:solidFill>
              <a:schemeClr val="accent4">
                <a:lumMod val="60000"/>
                <a:lumOff val="40000"/>
              </a:schemeClr>
            </a:solidFill>
          </a:endParaRPr>
        </a:p>
      </dsp:txBody>
      <dsp:txXfrm>
        <a:off x="842605" y="2580176"/>
        <a:ext cx="265523" cy="84979"/>
      </dsp:txXfrm>
    </dsp:sp>
    <dsp:sp modelId="{810EC417-4C5C-4B3F-A224-DEF5EB8B5085}">
      <dsp:nvSpPr>
        <dsp:cNvPr id="0" name=""/>
        <dsp:cNvSpPr/>
      </dsp:nvSpPr>
      <dsp:spPr>
        <a:xfrm>
          <a:off x="1576" y="2853902"/>
          <a:ext cx="1947581" cy="877611"/>
        </a:xfrm>
        <a:prstGeom prst="ellipse">
          <a:avLst/>
        </a:prstGeom>
        <a:gradFill rotWithShape="0">
          <a:gsLst>
            <a:gs pos="0">
              <a:schemeClr val="accent3">
                <a:hueOff val="1807066"/>
                <a:satOff val="66667"/>
                <a:lumOff val="-9804"/>
                <a:alphaOff val="0"/>
                <a:satMod val="103000"/>
                <a:lumMod val="102000"/>
                <a:tint val="94000"/>
              </a:schemeClr>
            </a:gs>
            <a:gs pos="50000">
              <a:schemeClr val="accent3">
                <a:hueOff val="1807066"/>
                <a:satOff val="66667"/>
                <a:lumOff val="-9804"/>
                <a:alphaOff val="0"/>
                <a:satMod val="110000"/>
                <a:lumMod val="100000"/>
                <a:shade val="100000"/>
              </a:schemeClr>
            </a:gs>
            <a:gs pos="100000">
              <a:schemeClr val="accent3">
                <a:hueOff val="1807066"/>
                <a:satOff val="66667"/>
                <a:lumOff val="-9804"/>
                <a:alphaOff val="0"/>
                <a:lumMod val="99000"/>
                <a:satMod val="120000"/>
                <a:shade val="78000"/>
              </a:schemeClr>
            </a:gs>
          </a:gsLst>
          <a:lin ang="5400000" scaled="0"/>
        </a:gradFill>
        <a:ln>
          <a:noFill/>
        </a:ln>
        <a:effectLst/>
        <a:scene3d>
          <a:camera prst="orthographicFront"/>
          <a:lightRig rig="flat" dir="t"/>
        </a:scene3d>
        <a:sp3d prstMaterial="plastic">
          <a:bevelT w="120900" h="88900"/>
          <a:bevelB w="88900" h="31750" prst="angle"/>
        </a:sp3d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19050" tIns="19050" rIns="19050" bIns="19050" numCol="1" spcCol="1270" anchor="ctr" anchorCtr="0">
          <a:noAutofit/>
        </a:bodyPr>
        <a:lstStyle/>
        <a:p>
          <a:pPr lvl="0" algn="ctr" defTabSz="6667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s-CO" sz="1500" b="1" i="1" kern="1200">
              <a:solidFill>
                <a:schemeClr val="accent4">
                  <a:lumMod val="60000"/>
                  <a:lumOff val="40000"/>
                </a:schemeClr>
              </a:solidFill>
            </a:rPr>
            <a:t>Otros Costos</a:t>
          </a:r>
        </a:p>
        <a:p>
          <a:pPr lvl="0" algn="ctr" defTabSz="6667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s-CO" sz="1500" b="1" i="1" kern="1200">
            <a:solidFill>
              <a:schemeClr val="accent4">
                <a:lumMod val="60000"/>
                <a:lumOff val="40000"/>
              </a:schemeClr>
            </a:solidFill>
          </a:endParaRPr>
        </a:p>
      </dsp:txBody>
      <dsp:txXfrm>
        <a:off x="286793" y="2982425"/>
        <a:ext cx="1377147" cy="620565"/>
      </dsp:txXfrm>
    </dsp:sp>
    <dsp:sp modelId="{BF37146F-CDA9-4B3A-ABDF-01E188CD70DA}">
      <dsp:nvSpPr>
        <dsp:cNvPr id="0" name=""/>
        <dsp:cNvSpPr/>
      </dsp:nvSpPr>
      <dsp:spPr>
        <a:xfrm>
          <a:off x="2042599" y="1836757"/>
          <a:ext cx="198095" cy="231734"/>
        </a:xfrm>
        <a:prstGeom prst="rightArrow">
          <a:avLst>
            <a:gd name="adj1" fmla="val 60000"/>
            <a:gd name="adj2" fmla="val 50000"/>
          </a:avLst>
        </a:prstGeom>
        <a:gradFill rotWithShape="0">
          <a:gsLst>
            <a:gs pos="0">
              <a:schemeClr val="accent3">
                <a:hueOff val="2710599"/>
                <a:satOff val="100000"/>
                <a:lumOff val="-14706"/>
                <a:alphaOff val="0"/>
                <a:satMod val="103000"/>
                <a:lumMod val="102000"/>
                <a:tint val="94000"/>
              </a:schemeClr>
            </a:gs>
            <a:gs pos="50000">
              <a:schemeClr val="accent3">
                <a:hueOff val="2710599"/>
                <a:satOff val="100000"/>
                <a:lumOff val="-14706"/>
                <a:alphaOff val="0"/>
                <a:satMod val="110000"/>
                <a:lumMod val="100000"/>
                <a:shade val="100000"/>
              </a:schemeClr>
            </a:gs>
            <a:gs pos="100000">
              <a:schemeClr val="accent3">
                <a:hueOff val="2710599"/>
                <a:satOff val="100000"/>
                <a:lumOff val="-14706"/>
                <a:alphaOff val="0"/>
                <a:lumMod val="99000"/>
                <a:satMod val="120000"/>
                <a:shade val="78000"/>
              </a:schemeClr>
            </a:gs>
          </a:gsLst>
          <a:lin ang="5400000" scaled="0"/>
        </a:gradFill>
        <a:ln>
          <a:noFill/>
        </a:ln>
        <a:effectLst/>
        <a:scene3d>
          <a:camera prst="orthographicFront"/>
          <a:lightRig rig="flat" dir="t"/>
        </a:scene3d>
        <a:sp3d z="-80000" prstMaterial="plastic">
          <a:bevelT w="50800" h="50800"/>
          <a:bevelB w="25400" h="25400" prst="angle"/>
        </a:sp3d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0" tIns="0" rIns="0" bIns="0" numCol="1" spcCol="1270" anchor="ctr" anchorCtr="0">
          <a:noAutofit/>
        </a:bodyPr>
        <a:lstStyle/>
        <a:p>
          <a:pPr lvl="0" algn="ctr" defTabSz="6667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s-CO" sz="1500" b="1" i="1" kern="1200">
            <a:solidFill>
              <a:schemeClr val="accent4">
                <a:lumMod val="60000"/>
                <a:lumOff val="40000"/>
              </a:schemeClr>
            </a:solidFill>
          </a:endParaRPr>
        </a:p>
      </dsp:txBody>
      <dsp:txXfrm>
        <a:off x="2042599" y="1883104"/>
        <a:ext cx="138667" cy="139040"/>
      </dsp:txXfrm>
    </dsp:sp>
    <dsp:sp modelId="{B933B97E-D332-4987-9FB8-41D1A7B57780}">
      <dsp:nvSpPr>
        <dsp:cNvPr id="0" name=""/>
        <dsp:cNvSpPr/>
      </dsp:nvSpPr>
      <dsp:spPr>
        <a:xfrm>
          <a:off x="2322922" y="1491019"/>
          <a:ext cx="1837925" cy="923211"/>
        </a:xfrm>
        <a:prstGeom prst="ellipse">
          <a:avLst/>
        </a:prstGeom>
        <a:gradFill rotWithShape="0">
          <a:gsLst>
            <a:gs pos="0">
              <a:schemeClr val="accent3">
                <a:hueOff val="2710599"/>
                <a:satOff val="100000"/>
                <a:lumOff val="-14706"/>
                <a:alphaOff val="0"/>
                <a:satMod val="103000"/>
                <a:lumMod val="102000"/>
                <a:tint val="94000"/>
              </a:schemeClr>
            </a:gs>
            <a:gs pos="50000">
              <a:schemeClr val="accent3">
                <a:hueOff val="2710599"/>
                <a:satOff val="100000"/>
                <a:lumOff val="-14706"/>
                <a:alphaOff val="0"/>
                <a:satMod val="110000"/>
                <a:lumMod val="100000"/>
                <a:shade val="100000"/>
              </a:schemeClr>
            </a:gs>
            <a:gs pos="100000">
              <a:schemeClr val="accent3">
                <a:hueOff val="2710599"/>
                <a:satOff val="100000"/>
                <a:lumOff val="-14706"/>
                <a:alphaOff val="0"/>
                <a:lumMod val="99000"/>
                <a:satMod val="120000"/>
                <a:shade val="78000"/>
              </a:schemeClr>
            </a:gs>
          </a:gsLst>
          <a:lin ang="5400000" scaled="0"/>
        </a:gradFill>
        <a:ln>
          <a:noFill/>
        </a:ln>
        <a:effectLst/>
        <a:scene3d>
          <a:camera prst="orthographicFront"/>
          <a:lightRig rig="flat" dir="t"/>
        </a:scene3d>
        <a:sp3d prstMaterial="plastic">
          <a:bevelT w="120900" h="88900"/>
          <a:bevelB w="88900" h="31750" prst="angle"/>
        </a:sp3d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19050" tIns="19050" rIns="19050" bIns="19050" numCol="1" spcCol="1270" anchor="ctr" anchorCtr="0">
          <a:noAutofit/>
        </a:bodyPr>
        <a:lstStyle/>
        <a:p>
          <a:pPr lvl="0" algn="ctr" defTabSz="6667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s-CO" sz="1500" b="1" i="1" kern="1200">
              <a:solidFill>
                <a:schemeClr val="accent4">
                  <a:lumMod val="60000"/>
                  <a:lumOff val="40000"/>
                </a:schemeClr>
              </a:solidFill>
            </a:rPr>
            <a:t>Costos Totales</a:t>
          </a:r>
        </a:p>
        <a:p>
          <a:pPr lvl="0" algn="ctr" defTabSz="6667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s-CO" sz="1500" b="1" i="1" kern="1200">
            <a:solidFill>
              <a:schemeClr val="accent4">
                <a:lumMod val="60000"/>
                <a:lumOff val="40000"/>
              </a:schemeClr>
            </a:solidFill>
          </a:endParaRPr>
        </a:p>
      </dsp:txBody>
      <dsp:txXfrm>
        <a:off x="2592080" y="1626220"/>
        <a:ext cx="1299609" cy="652809"/>
      </dsp:txXfrm>
    </dsp:sp>
  </dsp:spTree>
</dsp:drawing>
</file>

<file path=xl/diagrams/drawing6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C4781888-E75D-4137-ABD0-D63C51382503}">
      <dsp:nvSpPr>
        <dsp:cNvPr id="0" name=""/>
        <dsp:cNvSpPr/>
      </dsp:nvSpPr>
      <dsp:spPr>
        <a:xfrm>
          <a:off x="1576" y="173735"/>
          <a:ext cx="1947581" cy="877611"/>
        </a:xfrm>
        <a:prstGeom prst="ellipse">
          <a:avLst/>
        </a:prstGeom>
        <a:solidFill>
          <a:schemeClr val="accent6">
            <a:lumMod val="75000"/>
          </a:schemeClr>
        </a:solidFill>
        <a:ln>
          <a:noFill/>
        </a:ln>
        <a:effectLst/>
        <a:scene3d>
          <a:camera prst="orthographicFront"/>
          <a:lightRig rig="flat" dir="t"/>
        </a:scene3d>
        <a:sp3d prstMaterial="plastic">
          <a:bevelT w="120900" h="88900"/>
          <a:bevelB w="88900" h="31750" prst="angle"/>
        </a:sp3d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19050" tIns="19050" rIns="19050" bIns="19050" numCol="1" spcCol="1270" anchor="ctr" anchorCtr="0">
          <a:noAutofit/>
        </a:bodyPr>
        <a:lstStyle/>
        <a:p>
          <a:pPr lvl="0" algn="ctr" defTabSz="6667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s-CO" sz="1500" b="1" i="1" kern="1200">
              <a:solidFill>
                <a:schemeClr val="accent4">
                  <a:lumMod val="60000"/>
                  <a:lumOff val="40000"/>
                </a:schemeClr>
              </a:solidFill>
            </a:rPr>
            <a:t>Insumos</a:t>
          </a:r>
        </a:p>
        <a:p>
          <a:pPr lvl="0" algn="ctr" defTabSz="6667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s-CO" sz="1500" b="1" i="1" kern="1200">
            <a:solidFill>
              <a:schemeClr val="accent4">
                <a:lumMod val="60000"/>
                <a:lumOff val="40000"/>
              </a:schemeClr>
            </a:solidFill>
          </a:endParaRPr>
        </a:p>
      </dsp:txBody>
      <dsp:txXfrm>
        <a:off x="286793" y="302258"/>
        <a:ext cx="1377147" cy="620565"/>
      </dsp:txXfrm>
    </dsp:sp>
    <dsp:sp modelId="{F3A50F93-02A2-4C70-8654-50023342E5E2}">
      <dsp:nvSpPr>
        <dsp:cNvPr id="0" name=""/>
        <dsp:cNvSpPr/>
      </dsp:nvSpPr>
      <dsp:spPr>
        <a:xfrm>
          <a:off x="794714" y="1101930"/>
          <a:ext cx="361305" cy="361305"/>
        </a:xfrm>
        <a:prstGeom prst="mathPlus">
          <a:avLst/>
        </a:prstGeom>
        <a:solidFill>
          <a:schemeClr val="accent6">
            <a:lumMod val="50000"/>
          </a:schemeClr>
        </a:solidFill>
        <a:ln>
          <a:noFill/>
        </a:ln>
        <a:effectLst/>
        <a:scene3d>
          <a:camera prst="orthographicFront"/>
          <a:lightRig rig="flat" dir="t"/>
        </a:scene3d>
        <a:sp3d z="-80000" prstMaterial="plastic">
          <a:bevelT w="50800" h="50800"/>
          <a:bevelB w="25400" h="25400" prst="angle"/>
        </a:sp3d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0" tIns="0" rIns="0" bIns="0" numCol="1" spcCol="1270" anchor="ctr" anchorCtr="0">
          <a:noAutofit/>
        </a:bodyPr>
        <a:lstStyle/>
        <a:p>
          <a:pPr lvl="0" algn="ctr" defTabSz="6667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s-CO" sz="1500" b="1" i="1" kern="1200">
            <a:solidFill>
              <a:schemeClr val="accent4">
                <a:lumMod val="60000"/>
                <a:lumOff val="40000"/>
              </a:schemeClr>
            </a:solidFill>
          </a:endParaRPr>
        </a:p>
      </dsp:txBody>
      <dsp:txXfrm>
        <a:off x="842605" y="1240093"/>
        <a:ext cx="265523" cy="84979"/>
      </dsp:txXfrm>
    </dsp:sp>
    <dsp:sp modelId="{594C231B-7AA4-4010-AE92-DDC43D237D2D}">
      <dsp:nvSpPr>
        <dsp:cNvPr id="0" name=""/>
        <dsp:cNvSpPr/>
      </dsp:nvSpPr>
      <dsp:spPr>
        <a:xfrm>
          <a:off x="1576" y="1513819"/>
          <a:ext cx="1947581" cy="877611"/>
        </a:xfrm>
        <a:prstGeom prst="ellipse">
          <a:avLst/>
        </a:prstGeom>
        <a:gradFill rotWithShape="0">
          <a:gsLst>
            <a:gs pos="0">
              <a:schemeClr val="accent3">
                <a:hueOff val="903533"/>
                <a:satOff val="33333"/>
                <a:lumOff val="-4902"/>
                <a:alphaOff val="0"/>
                <a:satMod val="103000"/>
                <a:lumMod val="102000"/>
                <a:tint val="94000"/>
              </a:schemeClr>
            </a:gs>
            <a:gs pos="50000">
              <a:schemeClr val="accent3">
                <a:hueOff val="903533"/>
                <a:satOff val="33333"/>
                <a:lumOff val="-4902"/>
                <a:alphaOff val="0"/>
                <a:satMod val="110000"/>
                <a:lumMod val="100000"/>
                <a:shade val="100000"/>
              </a:schemeClr>
            </a:gs>
            <a:gs pos="100000">
              <a:schemeClr val="accent3">
                <a:hueOff val="903533"/>
                <a:satOff val="33333"/>
                <a:lumOff val="-4902"/>
                <a:alphaOff val="0"/>
                <a:lumMod val="99000"/>
                <a:satMod val="120000"/>
                <a:shade val="78000"/>
              </a:schemeClr>
            </a:gs>
          </a:gsLst>
          <a:lin ang="5400000" scaled="0"/>
        </a:gradFill>
        <a:ln>
          <a:noFill/>
        </a:ln>
        <a:effectLst/>
        <a:scene3d>
          <a:camera prst="orthographicFront"/>
          <a:lightRig rig="flat" dir="t"/>
        </a:scene3d>
        <a:sp3d prstMaterial="plastic">
          <a:bevelT w="120900" h="88900"/>
          <a:bevelB w="88900" h="31750" prst="angle"/>
        </a:sp3d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19050" tIns="19050" rIns="19050" bIns="19050" numCol="1" spcCol="1270" anchor="ctr" anchorCtr="0">
          <a:noAutofit/>
        </a:bodyPr>
        <a:lstStyle/>
        <a:p>
          <a:pPr lvl="0" algn="ctr" defTabSz="6667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s-CO" sz="1500" b="1" i="1" kern="1200">
              <a:solidFill>
                <a:schemeClr val="accent4">
                  <a:lumMod val="60000"/>
                  <a:lumOff val="40000"/>
                </a:schemeClr>
              </a:solidFill>
            </a:rPr>
            <a:t>Mano de Obra</a:t>
          </a:r>
        </a:p>
        <a:p>
          <a:pPr lvl="0" algn="ctr" defTabSz="6667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s-CO" sz="1500" b="1" i="1" kern="1200">
            <a:solidFill>
              <a:schemeClr val="accent4">
                <a:lumMod val="60000"/>
                <a:lumOff val="40000"/>
              </a:schemeClr>
            </a:solidFill>
          </a:endParaRPr>
        </a:p>
      </dsp:txBody>
      <dsp:txXfrm>
        <a:off x="286793" y="1642342"/>
        <a:ext cx="1377147" cy="620565"/>
      </dsp:txXfrm>
    </dsp:sp>
    <dsp:sp modelId="{4889A289-AA1A-4D40-8E3D-6CA58911685C}">
      <dsp:nvSpPr>
        <dsp:cNvPr id="0" name=""/>
        <dsp:cNvSpPr/>
      </dsp:nvSpPr>
      <dsp:spPr>
        <a:xfrm>
          <a:off x="794714" y="2442013"/>
          <a:ext cx="361305" cy="361305"/>
        </a:xfrm>
        <a:prstGeom prst="mathPlus">
          <a:avLst/>
        </a:prstGeom>
        <a:gradFill rotWithShape="0">
          <a:gsLst>
            <a:gs pos="0">
              <a:schemeClr val="accent3">
                <a:hueOff val="1355300"/>
                <a:satOff val="50000"/>
                <a:lumOff val="-7353"/>
                <a:alphaOff val="0"/>
                <a:satMod val="103000"/>
                <a:lumMod val="102000"/>
                <a:tint val="94000"/>
              </a:schemeClr>
            </a:gs>
            <a:gs pos="50000">
              <a:schemeClr val="accent3">
                <a:hueOff val="1355300"/>
                <a:satOff val="50000"/>
                <a:lumOff val="-7353"/>
                <a:alphaOff val="0"/>
                <a:satMod val="110000"/>
                <a:lumMod val="100000"/>
                <a:shade val="100000"/>
              </a:schemeClr>
            </a:gs>
            <a:gs pos="100000">
              <a:schemeClr val="accent3">
                <a:hueOff val="1355300"/>
                <a:satOff val="50000"/>
                <a:lumOff val="-7353"/>
                <a:alphaOff val="0"/>
                <a:lumMod val="99000"/>
                <a:satMod val="120000"/>
                <a:shade val="78000"/>
              </a:schemeClr>
            </a:gs>
          </a:gsLst>
          <a:lin ang="5400000" scaled="0"/>
        </a:gradFill>
        <a:ln>
          <a:noFill/>
        </a:ln>
        <a:effectLst/>
        <a:scene3d>
          <a:camera prst="orthographicFront"/>
          <a:lightRig rig="flat" dir="t"/>
        </a:scene3d>
        <a:sp3d z="-80000" prstMaterial="plastic">
          <a:bevelT w="50800" h="50800"/>
          <a:bevelB w="25400" h="25400" prst="angle"/>
        </a:sp3d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0" tIns="0" rIns="0" bIns="0" numCol="1" spcCol="1270" anchor="ctr" anchorCtr="0">
          <a:noAutofit/>
        </a:bodyPr>
        <a:lstStyle/>
        <a:p>
          <a:pPr lvl="0" algn="ctr" defTabSz="6667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s-CO" sz="1500" b="1" i="1" kern="1200">
            <a:solidFill>
              <a:schemeClr val="accent4">
                <a:lumMod val="60000"/>
                <a:lumOff val="40000"/>
              </a:schemeClr>
            </a:solidFill>
          </a:endParaRPr>
        </a:p>
      </dsp:txBody>
      <dsp:txXfrm>
        <a:off x="842605" y="2580176"/>
        <a:ext cx="265523" cy="84979"/>
      </dsp:txXfrm>
    </dsp:sp>
    <dsp:sp modelId="{810EC417-4C5C-4B3F-A224-DEF5EB8B5085}">
      <dsp:nvSpPr>
        <dsp:cNvPr id="0" name=""/>
        <dsp:cNvSpPr/>
      </dsp:nvSpPr>
      <dsp:spPr>
        <a:xfrm>
          <a:off x="1576" y="2853902"/>
          <a:ext cx="1947581" cy="877611"/>
        </a:xfrm>
        <a:prstGeom prst="ellipse">
          <a:avLst/>
        </a:prstGeom>
        <a:gradFill rotWithShape="0">
          <a:gsLst>
            <a:gs pos="0">
              <a:schemeClr val="accent3">
                <a:hueOff val="1807066"/>
                <a:satOff val="66667"/>
                <a:lumOff val="-9804"/>
                <a:alphaOff val="0"/>
                <a:satMod val="103000"/>
                <a:lumMod val="102000"/>
                <a:tint val="94000"/>
              </a:schemeClr>
            </a:gs>
            <a:gs pos="50000">
              <a:schemeClr val="accent3">
                <a:hueOff val="1807066"/>
                <a:satOff val="66667"/>
                <a:lumOff val="-9804"/>
                <a:alphaOff val="0"/>
                <a:satMod val="110000"/>
                <a:lumMod val="100000"/>
                <a:shade val="100000"/>
              </a:schemeClr>
            </a:gs>
            <a:gs pos="100000">
              <a:schemeClr val="accent3">
                <a:hueOff val="1807066"/>
                <a:satOff val="66667"/>
                <a:lumOff val="-9804"/>
                <a:alphaOff val="0"/>
                <a:lumMod val="99000"/>
                <a:satMod val="120000"/>
                <a:shade val="78000"/>
              </a:schemeClr>
            </a:gs>
          </a:gsLst>
          <a:lin ang="5400000" scaled="0"/>
        </a:gradFill>
        <a:ln>
          <a:noFill/>
        </a:ln>
        <a:effectLst/>
        <a:scene3d>
          <a:camera prst="orthographicFront"/>
          <a:lightRig rig="flat" dir="t"/>
        </a:scene3d>
        <a:sp3d prstMaterial="plastic">
          <a:bevelT w="120900" h="88900"/>
          <a:bevelB w="88900" h="31750" prst="angle"/>
        </a:sp3d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19050" tIns="19050" rIns="19050" bIns="19050" numCol="1" spcCol="1270" anchor="ctr" anchorCtr="0">
          <a:noAutofit/>
        </a:bodyPr>
        <a:lstStyle/>
        <a:p>
          <a:pPr lvl="0" algn="ctr" defTabSz="6667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s-CO" sz="1500" b="1" i="1" kern="1200">
              <a:solidFill>
                <a:schemeClr val="accent4">
                  <a:lumMod val="60000"/>
                  <a:lumOff val="40000"/>
                </a:schemeClr>
              </a:solidFill>
            </a:rPr>
            <a:t>Otros Costos</a:t>
          </a:r>
        </a:p>
        <a:p>
          <a:pPr lvl="0" algn="ctr" defTabSz="6667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s-CO" sz="1500" b="1" i="1" kern="1200">
            <a:solidFill>
              <a:schemeClr val="accent4">
                <a:lumMod val="60000"/>
                <a:lumOff val="40000"/>
              </a:schemeClr>
            </a:solidFill>
          </a:endParaRPr>
        </a:p>
      </dsp:txBody>
      <dsp:txXfrm>
        <a:off x="286793" y="2982425"/>
        <a:ext cx="1377147" cy="620565"/>
      </dsp:txXfrm>
    </dsp:sp>
    <dsp:sp modelId="{BF37146F-CDA9-4B3A-ABDF-01E188CD70DA}">
      <dsp:nvSpPr>
        <dsp:cNvPr id="0" name=""/>
        <dsp:cNvSpPr/>
      </dsp:nvSpPr>
      <dsp:spPr>
        <a:xfrm>
          <a:off x="2042599" y="1836757"/>
          <a:ext cx="198095" cy="231734"/>
        </a:xfrm>
        <a:prstGeom prst="rightArrow">
          <a:avLst>
            <a:gd name="adj1" fmla="val 60000"/>
            <a:gd name="adj2" fmla="val 50000"/>
          </a:avLst>
        </a:prstGeom>
        <a:gradFill rotWithShape="0">
          <a:gsLst>
            <a:gs pos="0">
              <a:schemeClr val="accent3">
                <a:hueOff val="2710599"/>
                <a:satOff val="100000"/>
                <a:lumOff val="-14706"/>
                <a:alphaOff val="0"/>
                <a:satMod val="103000"/>
                <a:lumMod val="102000"/>
                <a:tint val="94000"/>
              </a:schemeClr>
            </a:gs>
            <a:gs pos="50000">
              <a:schemeClr val="accent3">
                <a:hueOff val="2710599"/>
                <a:satOff val="100000"/>
                <a:lumOff val="-14706"/>
                <a:alphaOff val="0"/>
                <a:satMod val="110000"/>
                <a:lumMod val="100000"/>
                <a:shade val="100000"/>
              </a:schemeClr>
            </a:gs>
            <a:gs pos="100000">
              <a:schemeClr val="accent3">
                <a:hueOff val="2710599"/>
                <a:satOff val="100000"/>
                <a:lumOff val="-14706"/>
                <a:alphaOff val="0"/>
                <a:lumMod val="99000"/>
                <a:satMod val="120000"/>
                <a:shade val="78000"/>
              </a:schemeClr>
            </a:gs>
          </a:gsLst>
          <a:lin ang="5400000" scaled="0"/>
        </a:gradFill>
        <a:ln>
          <a:noFill/>
        </a:ln>
        <a:effectLst/>
        <a:scene3d>
          <a:camera prst="orthographicFront"/>
          <a:lightRig rig="flat" dir="t"/>
        </a:scene3d>
        <a:sp3d z="-80000" prstMaterial="plastic">
          <a:bevelT w="50800" h="50800"/>
          <a:bevelB w="25400" h="25400" prst="angle"/>
        </a:sp3d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0" tIns="0" rIns="0" bIns="0" numCol="1" spcCol="1270" anchor="ctr" anchorCtr="0">
          <a:noAutofit/>
        </a:bodyPr>
        <a:lstStyle/>
        <a:p>
          <a:pPr lvl="0" algn="ctr" defTabSz="6667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s-CO" sz="1500" b="1" i="1" kern="1200">
            <a:solidFill>
              <a:schemeClr val="accent4">
                <a:lumMod val="60000"/>
                <a:lumOff val="40000"/>
              </a:schemeClr>
            </a:solidFill>
          </a:endParaRPr>
        </a:p>
      </dsp:txBody>
      <dsp:txXfrm>
        <a:off x="2042599" y="1883104"/>
        <a:ext cx="138667" cy="139040"/>
      </dsp:txXfrm>
    </dsp:sp>
    <dsp:sp modelId="{B933B97E-D332-4987-9FB8-41D1A7B57780}">
      <dsp:nvSpPr>
        <dsp:cNvPr id="0" name=""/>
        <dsp:cNvSpPr/>
      </dsp:nvSpPr>
      <dsp:spPr>
        <a:xfrm>
          <a:off x="2322922" y="1491019"/>
          <a:ext cx="1837925" cy="923211"/>
        </a:xfrm>
        <a:prstGeom prst="ellipse">
          <a:avLst/>
        </a:prstGeom>
        <a:gradFill rotWithShape="0">
          <a:gsLst>
            <a:gs pos="0">
              <a:schemeClr val="accent3">
                <a:hueOff val="2710599"/>
                <a:satOff val="100000"/>
                <a:lumOff val="-14706"/>
                <a:alphaOff val="0"/>
                <a:satMod val="103000"/>
                <a:lumMod val="102000"/>
                <a:tint val="94000"/>
              </a:schemeClr>
            </a:gs>
            <a:gs pos="50000">
              <a:schemeClr val="accent3">
                <a:hueOff val="2710599"/>
                <a:satOff val="100000"/>
                <a:lumOff val="-14706"/>
                <a:alphaOff val="0"/>
                <a:satMod val="110000"/>
                <a:lumMod val="100000"/>
                <a:shade val="100000"/>
              </a:schemeClr>
            </a:gs>
            <a:gs pos="100000">
              <a:schemeClr val="accent3">
                <a:hueOff val="2710599"/>
                <a:satOff val="100000"/>
                <a:lumOff val="-14706"/>
                <a:alphaOff val="0"/>
                <a:lumMod val="99000"/>
                <a:satMod val="120000"/>
                <a:shade val="78000"/>
              </a:schemeClr>
            </a:gs>
          </a:gsLst>
          <a:lin ang="5400000" scaled="0"/>
        </a:gradFill>
        <a:ln>
          <a:noFill/>
        </a:ln>
        <a:effectLst/>
        <a:scene3d>
          <a:camera prst="orthographicFront"/>
          <a:lightRig rig="flat" dir="t"/>
        </a:scene3d>
        <a:sp3d prstMaterial="plastic">
          <a:bevelT w="120900" h="88900"/>
          <a:bevelB w="88900" h="31750" prst="angle"/>
        </a:sp3d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19050" tIns="19050" rIns="19050" bIns="19050" numCol="1" spcCol="1270" anchor="ctr" anchorCtr="0">
          <a:noAutofit/>
        </a:bodyPr>
        <a:lstStyle/>
        <a:p>
          <a:pPr lvl="0" algn="ctr" defTabSz="6667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s-CO" sz="1500" b="1" i="1" kern="1200">
              <a:solidFill>
                <a:schemeClr val="accent4">
                  <a:lumMod val="60000"/>
                  <a:lumOff val="40000"/>
                </a:schemeClr>
              </a:solidFill>
            </a:rPr>
            <a:t>Costos Totales</a:t>
          </a:r>
        </a:p>
        <a:p>
          <a:pPr lvl="0" algn="ctr" defTabSz="6667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s-CO" sz="1500" b="1" i="1" kern="1200">
            <a:solidFill>
              <a:schemeClr val="accent4">
                <a:lumMod val="60000"/>
                <a:lumOff val="40000"/>
              </a:schemeClr>
            </a:solidFill>
          </a:endParaRPr>
        </a:p>
      </dsp:txBody>
      <dsp:txXfrm>
        <a:off x="2592080" y="1626220"/>
        <a:ext cx="1299609" cy="652809"/>
      </dsp:txXfrm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5/8/layout/lProcess2">
  <dgm:title val=""/>
  <dgm:desc val=""/>
  <dgm:catLst>
    <dgm:cat type="list" pri="10000"/>
    <dgm:cat type="relationship" pri="13000"/>
  </dgm:catLst>
  <dgm:sampData>
    <dgm:dataModel>
      <dgm:ptLst>
        <dgm:pt modelId="0" type="doc"/>
        <dgm:pt modelId="1">
          <dgm:prSet phldr="1"/>
        </dgm:pt>
        <dgm:pt modelId="11">
          <dgm:prSet phldr="1"/>
        </dgm:pt>
        <dgm:pt modelId="12">
          <dgm:prSet phldr="1"/>
        </dgm:pt>
        <dgm:pt modelId="2">
          <dgm:prSet phldr="1"/>
        </dgm:pt>
        <dgm:pt modelId="21">
          <dgm:prSet phldr="1"/>
        </dgm:pt>
        <dgm:pt modelId="22">
          <dgm:prSet phldr="1"/>
        </dgm:pt>
        <dgm:pt modelId="3">
          <dgm:prSet phldr="1"/>
        </dgm:pt>
        <dgm:pt modelId="31">
          <dgm:prSet phldr="1"/>
        </dgm:pt>
        <dgm:pt modelId="32">
          <dgm:prSet phldr="1"/>
        </dgm:pt>
      </dgm:ptLst>
      <dgm:cxnLst>
        <dgm:cxn modelId="4" srcId="0" destId="1" srcOrd="0" destOrd="0"/>
        <dgm:cxn modelId="5" srcId="0" destId="2" srcOrd="1" destOrd="0"/>
        <dgm:cxn modelId="13" srcId="1" destId="11" srcOrd="0" destOrd="0"/>
        <dgm:cxn modelId="14" srcId="1" destId="12" srcOrd="0" destOrd="0"/>
        <dgm:cxn modelId="23" srcId="2" destId="21" srcOrd="0" destOrd="0"/>
        <dgm:cxn modelId="24" srcId="2" destId="22" srcOrd="0" destOrd="0"/>
        <dgm:cxn modelId="33" srcId="3" destId="31" srcOrd="0" destOrd="0"/>
        <dgm:cxn modelId="34" srcId="3" destId="32" srcOrd="0" destOrd="0"/>
      </dgm:cxnLst>
      <dgm:bg/>
      <dgm:whole/>
    </dgm:dataModel>
  </dgm:sampData>
  <dgm:styleData useDef="1">
    <dgm:dataModel>
      <dgm:ptLst/>
      <dgm:bg/>
      <dgm:whole/>
    </dgm:dataModel>
  </dgm:styleData>
  <dgm:clrData useDef="1">
    <dgm:dataModel>
      <dgm:ptLst/>
      <dgm:bg/>
      <dgm:whole/>
    </dgm:dataModel>
  </dgm:clrData>
  <dgm:layoutNode name="theList">
    <dgm:varLst>
      <dgm:dir/>
      <dgm:animLvl val="lvl"/>
      <dgm:resizeHandles val="exact"/>
    </dgm:varLst>
    <dgm:choose name="Name0">
      <dgm:if name="Name1" func="var" arg="dir" op="equ" val="norm">
        <dgm:alg type="lin"/>
      </dgm:if>
      <dgm:else name="Name2">
        <dgm:alg type="lin">
          <dgm:param type="linDir" val="fromR"/>
        </dgm:alg>
      </dgm:else>
    </dgm:choose>
    <dgm:shape xmlns:r="http://schemas.openxmlformats.org/officeDocument/2006/relationships" r:blip="">
      <dgm:adjLst/>
    </dgm:shape>
    <dgm:presOf/>
    <dgm:constrLst>
      <dgm:constr type="w" for="ch" forName="compNode" refType="w"/>
      <dgm:constr type="h" for="ch" forName="compNode" refType="h"/>
      <dgm:constr type="w" for="ch" forName="aSpace" refType="w" fact="0.075"/>
      <dgm:constr type="h" for="des" forName="aSpace2" refType="h" fact="0.1"/>
      <dgm:constr type="primFontSz" for="des" forName="textNode" op="equ"/>
      <dgm:constr type="primFontSz" for="des" forName="childNode" op="equ"/>
    </dgm:constrLst>
    <dgm:ruleLst/>
    <dgm:forEach name="aNodeForEach" axis="ch" ptType="node">
      <dgm:layoutNode name="compNode">
        <dgm:alg type="composite"/>
        <dgm:shape xmlns:r="http://schemas.openxmlformats.org/officeDocument/2006/relationships" r:blip="">
          <dgm:adjLst/>
        </dgm:shape>
        <dgm:presOf/>
        <dgm:constrLst>
          <dgm:constr type="w" for="ch" forName="aNode" refType="w"/>
          <dgm:constr type="h" for="ch" forName="aNode" refType="h"/>
          <dgm:constr type="w" for="ch" forName="textNode" refType="w"/>
          <dgm:constr type="h" for="ch" forName="textNode" refType="h" fact="0.3"/>
          <dgm:constr type="ctrX" for="ch" forName="textNode" refType="w" fact="0.5"/>
          <dgm:constr type="w" for="ch" forName="compChildNode" refType="w" fact="0.8"/>
          <dgm:constr type="h" for="ch" forName="compChildNode" refType="h" fact="0.65"/>
          <dgm:constr type="t" for="ch" forName="compChildNode" refType="h" fact="0.3"/>
          <dgm:constr type="ctrX" for="ch" forName="compChildNode" refType="w" fact="0.5"/>
        </dgm:constrLst>
        <dgm:ruleLst/>
        <dgm:layoutNode name="aNode" styleLbl="bgShp">
          <dgm:alg type="sp"/>
          <dgm:shape xmlns:r="http://schemas.openxmlformats.org/officeDocument/2006/relationships" type="roundRect" r:blip="">
            <dgm:adjLst>
              <dgm:adj idx="1" val="0.1"/>
            </dgm:adjLst>
          </dgm:shape>
          <dgm:presOf axis="self"/>
          <dgm:constrLst/>
          <dgm:ruleLst/>
        </dgm:layoutNode>
        <dgm:layoutNode name="textNode" styleLbl="bgShp">
          <dgm:alg type="tx"/>
          <dgm:shape xmlns:r="http://schemas.openxmlformats.org/officeDocument/2006/relationships" type="rect" r:blip="" hideGeom="1">
            <dgm:adjLst>
              <dgm:adj idx="1" val="0.1"/>
            </dgm:adjLst>
          </dgm:shape>
          <dgm:presOf axis="self"/>
          <dgm:constrLst>
            <dgm:constr type="primFontSz" val="65"/>
            <dgm:constr type="lMarg" refType="primFontSz" fact="0.3"/>
            <dgm:constr type="rMarg" refType="primFontSz" fact="0.3"/>
            <dgm:constr type="tMarg" refType="primFontSz" fact="0.3"/>
            <dgm:constr type="bMarg" refType="primFontSz" fact="0.3"/>
          </dgm:constrLst>
          <dgm:ruleLst>
            <dgm:rule type="primFontSz" val="5" fact="NaN" max="NaN"/>
          </dgm:ruleLst>
        </dgm:layoutNode>
        <dgm:layoutNode name="compChildNode">
          <dgm:alg type="composite"/>
          <dgm:shape xmlns:r="http://schemas.openxmlformats.org/officeDocument/2006/relationships" r:blip="">
            <dgm:adjLst/>
          </dgm:shape>
          <dgm:presOf/>
          <dgm:constrLst>
            <dgm:constr type="w" for="des" forName="childNode" refType="w"/>
            <dgm:constr type="h" for="des" forName="childNode" refType="h"/>
          </dgm:constrLst>
          <dgm:ruleLst/>
          <dgm:layoutNode name="theInnerList">
            <dgm:alg type="lin">
              <dgm:param type="linDir" val="fromT"/>
            </dgm:alg>
            <dgm:shape xmlns:r="http://schemas.openxmlformats.org/officeDocument/2006/relationships" r:blip="">
              <dgm:adjLst/>
            </dgm:shape>
            <dgm:presOf/>
            <dgm:constrLst/>
            <dgm:ruleLst/>
            <dgm:forEach name="childNodeForEach" axis="ch" ptType="node">
              <dgm:layoutNode name="childNode" styleLbl="node1">
                <dgm:varLst>
                  <dgm:bulletEnabled val="1"/>
                </dgm:varLst>
                <dgm:alg type="tx"/>
                <dgm:shape xmlns:r="http://schemas.openxmlformats.org/officeDocument/2006/relationships" type="roundRect" r:blip="">
                  <dgm:adjLst>
                    <dgm:adj idx="1" val="0.1"/>
                  </dgm:adjLst>
                </dgm:shape>
                <dgm:presOf axis="desOrSelf" ptType="node"/>
                <dgm:constrLst>
                  <dgm:constr type="primFontSz" val="65"/>
                  <dgm:constr type="tMarg" refType="primFontSz" fact="0.15"/>
                  <dgm:constr type="bMarg" refType="primFontSz" fact="0.15"/>
                  <dgm:constr type="lMarg" refType="primFontSz" fact="0.2"/>
                  <dgm:constr type="rMarg" refType="primFontSz" fact="0.2"/>
                </dgm:constrLst>
                <dgm:ruleLst>
                  <dgm:rule type="primFontSz" val="5" fact="NaN" max="NaN"/>
                </dgm:ruleLst>
              </dgm:layoutNode>
              <dgm:choose name="Name3">
                <dgm:if name="Name4" axis="self" ptType="node" func="revPos" op="equ" val="1"/>
                <dgm:else name="Name5">
                  <dgm:layoutNode name="aSpace2">
                    <dgm:alg type="sp"/>
                    <dgm:shape xmlns:r="http://schemas.openxmlformats.org/officeDocument/2006/relationships" r:blip="">
                      <dgm:adjLst/>
                    </dgm:shape>
                    <dgm:presOf/>
                    <dgm:constrLst/>
                    <dgm:ruleLst/>
                  </dgm:layoutNode>
                </dgm:else>
              </dgm:choose>
            </dgm:forEach>
          </dgm:layoutNode>
        </dgm:layoutNode>
      </dgm:layoutNode>
      <dgm:choose name="Name6">
        <dgm:if name="Name7" axis="self" ptType="node" func="revPos" op="equ" val="1"/>
        <dgm:else name="Name8">
          <dgm:layoutNode name="aSpace">
            <dgm:alg type="sp"/>
            <dgm:shape xmlns:r="http://schemas.openxmlformats.org/officeDocument/2006/relationships" r:blip="">
              <dgm:adjLst/>
            </dgm:shape>
            <dgm:presOf/>
            <dgm:constrLst/>
            <dgm:ruleLst/>
          </dgm:layoutNode>
        </dgm:else>
      </dgm:choose>
    </dgm:forEach>
  </dgm:layoutNode>
</dgm:layoutDef>
</file>

<file path=xl/diagrams/layout2.xml><?xml version="1.0" encoding="utf-8"?>
<dgm:layoutDef xmlns:dgm="http://schemas.openxmlformats.org/drawingml/2006/diagram" xmlns:a="http://schemas.openxmlformats.org/drawingml/2006/main" uniqueId="urn:microsoft.com/office/officeart/2005/8/layout/equation2">
  <dgm:title val=""/>
  <dgm:desc val=""/>
  <dgm:catLst>
    <dgm:cat type="relationship" pri="18000"/>
    <dgm:cat type="process" pri="26000"/>
  </dgm:catLst>
  <dgm:sampData useDef="1">
    <dgm:dataModel>
      <dgm:ptLst/>
      <dgm:bg/>
      <dgm:whole/>
    </dgm:dataModel>
  </dgm:sampData>
  <dgm:styleData>
    <dgm:dataModel>
      <dgm:ptLst>
        <dgm:pt modelId="0" type="doc"/>
        <dgm:pt modelId="1"/>
        <dgm:pt modelId="2"/>
      </dgm:ptLst>
      <dgm:cxnLst>
        <dgm:cxn modelId="3" srcId="0" destId="1" srcOrd="0" destOrd="0"/>
        <dgm:cxn modelId="4" srcId="0" destId="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3"/>
        <dgm:pt modelId="4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</dgm:cxnLst>
      <dgm:bg/>
      <dgm:whole/>
    </dgm:dataModel>
  </dgm:clrData>
  <dgm:layoutNode name="Name0">
    <dgm:varLst>
      <dgm:dir/>
      <dgm:resizeHandles val="exact"/>
    </dgm:varLst>
    <dgm:choose name="Name1">
      <dgm:if name="Name2" func="var" arg="dir" op="equ" val="norm">
        <dgm:alg type="lin">
          <dgm:param type="linDir" val="fromL"/>
          <dgm:param type="fallback" val="2D"/>
        </dgm:alg>
      </dgm:if>
      <dgm:else name="Name3">
        <dgm:alg type="lin">
          <dgm:param type="linDir" val="fromR"/>
          <dgm:param type="fallback" val="2D"/>
        </dgm:alg>
      </dgm:else>
    </dgm:choose>
    <dgm:shape xmlns:r="http://schemas.openxmlformats.org/officeDocument/2006/relationships" r:blip="">
      <dgm:adjLst/>
    </dgm:shape>
    <dgm:presOf/>
    <dgm:choose name="Name4">
      <dgm:if name="Name5" axis="ch" ptType="node" func="cnt" op="gte" val="3">
        <dgm:constrLst>
          <dgm:constr type="h" for="des" forName="node" refType="w" fact="0.5"/>
          <dgm:constr type="w" for="ch" forName="lastNode" refType="w"/>
          <dgm:constr type="w" for="des" forName="node" refType="h" refFor="des" refForName="node"/>
          <dgm:constr type="w" for="ch" forName="sibTransLast" refType="h" refFor="des" refForName="node" fact="0.6"/>
          <dgm:constr type="h" for="des" forName="sibTrans" refType="h" refFor="des" refForName="node" op="equ" fact="0.58"/>
          <dgm:constr type="w" for="des" forName="sibTrans" refType="h" refFor="des" refForName="sibTrans" op="equ"/>
          <dgm:constr type="primFontSz" for="ch" forName="lastNode" op="equ" val="65"/>
          <dgm:constr type="primFontSz" for="des" forName="node" op="equ" val="65"/>
          <dgm:constr type="primFontSz" for="des" forName="sibTrans" val="55"/>
          <dgm:constr type="primFontSz" for="des" forName="sibTrans" refType="primFontSz" refFor="des" refForName="node" op="lte" fact="0.8"/>
          <dgm:constr type="primFontSz" for="des" forName="connectorText" refType="primFontSz" refFor="des" refForName="node" op="lte" fact="0.8"/>
          <dgm:constr type="primFontSz" for="des" forName="connectorText" refType="primFontSz" refFor="des" refForName="sibTrans" op="equ"/>
          <dgm:constr type="h" for="des" forName="spacerT" refType="h" refFor="des" refForName="sibTrans" fact="0.14"/>
          <dgm:constr type="h" for="des" forName="spacerB" refType="h" refFor="des" refForName="sibTrans" fact="0.14"/>
        </dgm:constrLst>
      </dgm:if>
      <dgm:else name="Name6">
        <dgm:constrLst>
          <dgm:constr type="h" for="des" forName="node" refType="w"/>
          <dgm:constr type="w" for="ch" forName="lastNode" refType="w"/>
          <dgm:constr type="w" for="des" forName="node" refType="h" refFor="des" refForName="node"/>
          <dgm:constr type="w" for="ch" forName="sibTransLast" refType="h" refFor="des" refForName="node" fact="0.6"/>
          <dgm:constr type="h" for="des" forName="sibTrans" refType="h" refFor="des" refForName="node" op="equ" fact="0.58"/>
          <dgm:constr type="w" for="des" forName="sibTrans" refType="h" refFor="des" refForName="sibTrans" op="equ"/>
          <dgm:constr type="primFontSz" for="des" forName="node" val="65"/>
          <dgm:constr type="primFontSz" for="ch" forName="lastNode" refType="primFontSz" refFor="des" refForName="node" op="equ"/>
          <dgm:constr type="primFontSz" for="des" forName="sibTrans" val="55"/>
          <dgm:constr type="primFontSz" for="des" forName="connectorText" refType="primFontSz" refFor="des" refForName="node" op="lte" fact="0.8"/>
          <dgm:constr type="primFontSz" for="des" forName="connectorText" refType="primFontSz" refFor="des" refForName="sibTrans" op="equ"/>
          <dgm:constr type="h" for="des" forName="spacerT" refType="h" refFor="des" refForName="sibTrans" fact="0.14"/>
          <dgm:constr type="h" for="des" forName="spacerB" refType="h" refFor="des" refForName="sibTrans" fact="0.14"/>
        </dgm:constrLst>
      </dgm:else>
    </dgm:choose>
    <dgm:ruleLst/>
    <dgm:choose name="Name7">
      <dgm:if name="Name8" axis="ch" ptType="node" func="cnt" op="gte" val="1">
        <dgm:layoutNode name="vNodes">
          <dgm:alg type="lin">
            <dgm:param type="linDir" val="fromT"/>
            <dgm:param type="fallback" val="2D"/>
          </dgm:alg>
          <dgm:shape xmlns:r="http://schemas.openxmlformats.org/officeDocument/2006/relationships" r:blip="">
            <dgm:adjLst/>
          </dgm:shape>
          <dgm:presOf/>
          <dgm:constrLst/>
          <dgm:ruleLst/>
          <dgm:forEach name="Name9" axis="ch" ptType="node">
            <dgm:choose name="Name10">
              <dgm:if name="Name11" axis="self" func="revPos" op="neq" val="1">
                <dgm:layoutNode name="node">
                  <dgm:varLst>
                    <dgm:bulletEnabled val="1"/>
                  </dgm:varLst>
                  <dgm:alg type="tx">
                    <dgm:param type="txAnchorVertCh" val="mid"/>
                  </dgm:alg>
                  <dgm:shape xmlns:r="http://schemas.openxmlformats.org/officeDocument/2006/relationships" type="ellipse" r:blip="">
                    <dgm:adjLst/>
                  </dgm:shape>
                  <dgm:presOf axis="desOrSelf" ptType="node"/>
                  <dgm:constrLst>
                    <dgm:constr type="tMarg" refType="primFontSz" fact="0.1"/>
                    <dgm:constr type="bMarg" refType="primFontSz" fact="0.1"/>
                    <dgm:constr type="lMarg" refType="primFontSz" fact="0.1"/>
                    <dgm:constr type="rMarg" refType="primFontSz" fact="0.1"/>
                  </dgm:constrLst>
                  <dgm:ruleLst>
                    <dgm:rule type="primFontSz" val="5" fact="NaN" max="NaN"/>
                  </dgm:ruleLst>
                </dgm:layoutNode>
                <dgm:choose name="Name12">
                  <dgm:if name="Name13" axis="self" ptType="node" func="revPos" op="gt" val="2">
                    <dgm:forEach name="sibTransForEach" axis="followSib" ptType="sibTrans" cnt="1">
                      <dgm:layoutNode name="spacerT">
                        <dgm:alg type="sp"/>
                        <dgm:shape xmlns:r="http://schemas.openxmlformats.org/officeDocument/2006/relationships" r:blip="">
                          <dgm:adjLst/>
                        </dgm:shape>
                        <dgm:presOf axis="self"/>
                        <dgm:constrLst/>
                        <dgm:ruleLst/>
                      </dgm:layoutNode>
                      <dgm:layoutNode name="sibTrans">
                        <dgm:alg type="tx"/>
                        <dgm:shape xmlns:r="http://schemas.openxmlformats.org/officeDocument/2006/relationships" type="mathPlus" r:blip="">
                          <dgm:adjLst/>
                        </dgm:shape>
                        <dgm:presOf axis="self"/>
                        <dgm:constrLst>
                          <dgm:constr type="h" refType="w"/>
                          <dgm:constr type="lMarg"/>
                          <dgm:constr type="rMarg"/>
                          <dgm:constr type="tMarg"/>
                          <dgm:constr type="bMarg"/>
                        </dgm:constrLst>
                        <dgm:ruleLst>
                          <dgm:rule type="primFontSz" val="5" fact="NaN" max="NaN"/>
                        </dgm:ruleLst>
                      </dgm:layoutNode>
                      <dgm:layoutNode name="spacerB">
                        <dgm:alg type="sp"/>
                        <dgm:shape xmlns:r="http://schemas.openxmlformats.org/officeDocument/2006/relationships" r:blip="">
                          <dgm:adjLst/>
                        </dgm:shape>
                        <dgm:presOf axis="self"/>
                        <dgm:constrLst/>
                        <dgm:ruleLst/>
                      </dgm:layoutNode>
                    </dgm:forEach>
                  </dgm:if>
                  <dgm:else name="Name14"/>
                </dgm:choose>
              </dgm:if>
              <dgm:else name="Name15"/>
            </dgm:choose>
          </dgm:forEach>
        </dgm:layoutNode>
        <dgm:choose name="Name16">
          <dgm:if name="Name17" axis="ch" ptType="node" func="cnt" op="gt" val="1">
            <dgm:layoutNode name="sibTransLast">
              <dgm:alg type="conn">
                <dgm:param type="begPts" val="auto"/>
                <dgm:param type="endPts" val="auto"/>
                <dgm:param type="srcNode" val="vNodes"/>
                <dgm:param type="dstNode" val="lastNode"/>
              </dgm:alg>
              <dgm:shape xmlns:r="http://schemas.openxmlformats.org/officeDocument/2006/relationships" type="conn" r:blip="">
                <dgm:adjLst/>
              </dgm:shape>
              <dgm:presOf axis="ch" ptType="sibTrans" st="-1" cnt="1"/>
              <dgm:constrLst>
                <dgm:constr type="h" refType="w" fact="0.62"/>
                <dgm:constr type="connDist"/>
                <dgm:constr type="begPad" refType="connDist" fact="0.25"/>
                <dgm:constr type="endPad" refType="connDist" fact="0.22"/>
              </dgm:constrLst>
              <dgm:ruleLst/>
              <dgm:layoutNode name="connectorText">
                <dgm:alg type="tx">
                  <dgm:param type="autoTxRot" val="grav"/>
                </dgm:alg>
                <dgm:shape xmlns:r="http://schemas.openxmlformats.org/officeDocument/2006/relationships" type="conn" r:blip="" hideGeom="1">
                  <dgm:adjLst/>
                </dgm:shape>
                <dgm:presOf axis="ch desOrSelf" ptType="sibTrans sibTrans" st="-1 1" cnt="1 0"/>
                <dgm:constrLst>
                  <dgm:constr type="lMarg"/>
                  <dgm:constr type="rMarg"/>
                  <dgm:constr type="tMarg"/>
                  <dgm:constr type="bMarg"/>
                </dgm:constrLst>
                <dgm:ruleLst>
                  <dgm:rule type="primFontSz" val="5" fact="NaN" max="NaN"/>
                </dgm:ruleLst>
              </dgm:layoutNode>
            </dgm:layoutNode>
          </dgm:if>
          <dgm:else name="Name18"/>
        </dgm:choose>
        <dgm:layoutNode name="lastNode">
          <dgm:varLst>
            <dgm:bulletEnabled val="1"/>
          </dgm:varLst>
          <dgm:alg type="tx">
            <dgm:param type="txAnchorVertCh" val="mid"/>
          </dgm:alg>
          <dgm:shape xmlns:r="http://schemas.openxmlformats.org/officeDocument/2006/relationships" type="ellipse" r:blip="">
            <dgm:adjLst/>
          </dgm:shape>
          <dgm:presOf axis="ch desOrSelf" ptType="node node" st="-1 1" cnt="1 0"/>
          <dgm:constrLst>
            <dgm:constr type="h" refType="w"/>
            <dgm:constr type="tMarg" refType="primFontSz" fact="0.1"/>
            <dgm:constr type="bMarg" refType="primFontSz" fact="0.1"/>
            <dgm:constr type="lMarg" refType="primFontSz" fact="0.1"/>
            <dgm:constr type="rMarg" refType="primFontSz" fact="0.1"/>
          </dgm:constrLst>
          <dgm:ruleLst>
            <dgm:rule type="primFontSz" val="5" fact="NaN" max="NaN"/>
          </dgm:ruleLst>
        </dgm:layoutNode>
      </dgm:if>
      <dgm:else name="Name19"/>
    </dgm:choose>
  </dgm:layoutNode>
</dgm:layoutDef>
</file>

<file path=xl/diagrams/layout3.xml><?xml version="1.0" encoding="utf-8"?>
<dgm:layoutDef xmlns:dgm="http://schemas.openxmlformats.org/drawingml/2006/diagram" xmlns:a="http://schemas.openxmlformats.org/drawingml/2006/main" uniqueId="urn:microsoft.com/office/officeart/2005/8/layout/equation2">
  <dgm:title val=""/>
  <dgm:desc val=""/>
  <dgm:catLst>
    <dgm:cat type="relationship" pri="18000"/>
    <dgm:cat type="process" pri="26000"/>
  </dgm:catLst>
  <dgm:sampData useDef="1">
    <dgm:dataModel>
      <dgm:ptLst/>
      <dgm:bg/>
      <dgm:whole/>
    </dgm:dataModel>
  </dgm:sampData>
  <dgm:styleData>
    <dgm:dataModel>
      <dgm:ptLst>
        <dgm:pt modelId="0" type="doc"/>
        <dgm:pt modelId="1"/>
        <dgm:pt modelId="2"/>
      </dgm:ptLst>
      <dgm:cxnLst>
        <dgm:cxn modelId="3" srcId="0" destId="1" srcOrd="0" destOrd="0"/>
        <dgm:cxn modelId="4" srcId="0" destId="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3"/>
        <dgm:pt modelId="4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</dgm:cxnLst>
      <dgm:bg/>
      <dgm:whole/>
    </dgm:dataModel>
  </dgm:clrData>
  <dgm:layoutNode name="Name0">
    <dgm:varLst>
      <dgm:dir/>
      <dgm:resizeHandles val="exact"/>
    </dgm:varLst>
    <dgm:choose name="Name1">
      <dgm:if name="Name2" func="var" arg="dir" op="equ" val="norm">
        <dgm:alg type="lin">
          <dgm:param type="linDir" val="fromL"/>
          <dgm:param type="fallback" val="2D"/>
        </dgm:alg>
      </dgm:if>
      <dgm:else name="Name3">
        <dgm:alg type="lin">
          <dgm:param type="linDir" val="fromR"/>
          <dgm:param type="fallback" val="2D"/>
        </dgm:alg>
      </dgm:else>
    </dgm:choose>
    <dgm:shape xmlns:r="http://schemas.openxmlformats.org/officeDocument/2006/relationships" r:blip="">
      <dgm:adjLst/>
    </dgm:shape>
    <dgm:presOf/>
    <dgm:choose name="Name4">
      <dgm:if name="Name5" axis="ch" ptType="node" func="cnt" op="gte" val="3">
        <dgm:constrLst>
          <dgm:constr type="h" for="des" forName="node" refType="w" fact="0.5"/>
          <dgm:constr type="w" for="ch" forName="lastNode" refType="w"/>
          <dgm:constr type="w" for="des" forName="node" refType="h" refFor="des" refForName="node"/>
          <dgm:constr type="w" for="ch" forName="sibTransLast" refType="h" refFor="des" refForName="node" fact="0.6"/>
          <dgm:constr type="h" for="des" forName="sibTrans" refType="h" refFor="des" refForName="node" op="equ" fact="0.58"/>
          <dgm:constr type="w" for="des" forName="sibTrans" refType="h" refFor="des" refForName="sibTrans" op="equ"/>
          <dgm:constr type="primFontSz" for="ch" forName="lastNode" op="equ" val="65"/>
          <dgm:constr type="primFontSz" for="des" forName="node" op="equ" val="65"/>
          <dgm:constr type="primFontSz" for="des" forName="sibTrans" val="55"/>
          <dgm:constr type="primFontSz" for="des" forName="sibTrans" refType="primFontSz" refFor="des" refForName="node" op="lte" fact="0.8"/>
          <dgm:constr type="primFontSz" for="des" forName="connectorText" refType="primFontSz" refFor="des" refForName="node" op="lte" fact="0.8"/>
          <dgm:constr type="primFontSz" for="des" forName="connectorText" refType="primFontSz" refFor="des" refForName="sibTrans" op="equ"/>
          <dgm:constr type="h" for="des" forName="spacerT" refType="h" refFor="des" refForName="sibTrans" fact="0.14"/>
          <dgm:constr type="h" for="des" forName="spacerB" refType="h" refFor="des" refForName="sibTrans" fact="0.14"/>
        </dgm:constrLst>
      </dgm:if>
      <dgm:else name="Name6">
        <dgm:constrLst>
          <dgm:constr type="h" for="des" forName="node" refType="w"/>
          <dgm:constr type="w" for="ch" forName="lastNode" refType="w"/>
          <dgm:constr type="w" for="des" forName="node" refType="h" refFor="des" refForName="node"/>
          <dgm:constr type="w" for="ch" forName="sibTransLast" refType="h" refFor="des" refForName="node" fact="0.6"/>
          <dgm:constr type="h" for="des" forName="sibTrans" refType="h" refFor="des" refForName="node" op="equ" fact="0.58"/>
          <dgm:constr type="w" for="des" forName="sibTrans" refType="h" refFor="des" refForName="sibTrans" op="equ"/>
          <dgm:constr type="primFontSz" for="des" forName="node" val="65"/>
          <dgm:constr type="primFontSz" for="ch" forName="lastNode" refType="primFontSz" refFor="des" refForName="node" op="equ"/>
          <dgm:constr type="primFontSz" for="des" forName="sibTrans" val="55"/>
          <dgm:constr type="primFontSz" for="des" forName="connectorText" refType="primFontSz" refFor="des" refForName="node" op="lte" fact="0.8"/>
          <dgm:constr type="primFontSz" for="des" forName="connectorText" refType="primFontSz" refFor="des" refForName="sibTrans" op="equ"/>
          <dgm:constr type="h" for="des" forName="spacerT" refType="h" refFor="des" refForName="sibTrans" fact="0.14"/>
          <dgm:constr type="h" for="des" forName="spacerB" refType="h" refFor="des" refForName="sibTrans" fact="0.14"/>
        </dgm:constrLst>
      </dgm:else>
    </dgm:choose>
    <dgm:ruleLst/>
    <dgm:choose name="Name7">
      <dgm:if name="Name8" axis="ch" ptType="node" func="cnt" op="gte" val="1">
        <dgm:layoutNode name="vNodes">
          <dgm:alg type="lin">
            <dgm:param type="linDir" val="fromT"/>
            <dgm:param type="fallback" val="2D"/>
          </dgm:alg>
          <dgm:shape xmlns:r="http://schemas.openxmlformats.org/officeDocument/2006/relationships" r:blip="">
            <dgm:adjLst/>
          </dgm:shape>
          <dgm:presOf/>
          <dgm:constrLst/>
          <dgm:ruleLst/>
          <dgm:forEach name="Name9" axis="ch" ptType="node">
            <dgm:choose name="Name10">
              <dgm:if name="Name11" axis="self" func="revPos" op="neq" val="1">
                <dgm:layoutNode name="node">
                  <dgm:varLst>
                    <dgm:bulletEnabled val="1"/>
                  </dgm:varLst>
                  <dgm:alg type="tx">
                    <dgm:param type="txAnchorVertCh" val="mid"/>
                  </dgm:alg>
                  <dgm:shape xmlns:r="http://schemas.openxmlformats.org/officeDocument/2006/relationships" type="ellipse" r:blip="">
                    <dgm:adjLst/>
                  </dgm:shape>
                  <dgm:presOf axis="desOrSelf" ptType="node"/>
                  <dgm:constrLst>
                    <dgm:constr type="tMarg" refType="primFontSz" fact="0.1"/>
                    <dgm:constr type="bMarg" refType="primFontSz" fact="0.1"/>
                    <dgm:constr type="lMarg" refType="primFontSz" fact="0.1"/>
                    <dgm:constr type="rMarg" refType="primFontSz" fact="0.1"/>
                  </dgm:constrLst>
                  <dgm:ruleLst>
                    <dgm:rule type="primFontSz" val="5" fact="NaN" max="NaN"/>
                  </dgm:ruleLst>
                </dgm:layoutNode>
                <dgm:choose name="Name12">
                  <dgm:if name="Name13" axis="self" ptType="node" func="revPos" op="gt" val="2">
                    <dgm:forEach name="sibTransForEach" axis="followSib" ptType="sibTrans" cnt="1">
                      <dgm:layoutNode name="spacerT">
                        <dgm:alg type="sp"/>
                        <dgm:shape xmlns:r="http://schemas.openxmlformats.org/officeDocument/2006/relationships" r:blip="">
                          <dgm:adjLst/>
                        </dgm:shape>
                        <dgm:presOf axis="self"/>
                        <dgm:constrLst/>
                        <dgm:ruleLst/>
                      </dgm:layoutNode>
                      <dgm:layoutNode name="sibTrans">
                        <dgm:alg type="tx"/>
                        <dgm:shape xmlns:r="http://schemas.openxmlformats.org/officeDocument/2006/relationships" type="mathPlus" r:blip="">
                          <dgm:adjLst/>
                        </dgm:shape>
                        <dgm:presOf axis="self"/>
                        <dgm:constrLst>
                          <dgm:constr type="h" refType="w"/>
                          <dgm:constr type="lMarg"/>
                          <dgm:constr type="rMarg"/>
                          <dgm:constr type="tMarg"/>
                          <dgm:constr type="bMarg"/>
                        </dgm:constrLst>
                        <dgm:ruleLst>
                          <dgm:rule type="primFontSz" val="5" fact="NaN" max="NaN"/>
                        </dgm:ruleLst>
                      </dgm:layoutNode>
                      <dgm:layoutNode name="spacerB">
                        <dgm:alg type="sp"/>
                        <dgm:shape xmlns:r="http://schemas.openxmlformats.org/officeDocument/2006/relationships" r:blip="">
                          <dgm:adjLst/>
                        </dgm:shape>
                        <dgm:presOf axis="self"/>
                        <dgm:constrLst/>
                        <dgm:ruleLst/>
                      </dgm:layoutNode>
                    </dgm:forEach>
                  </dgm:if>
                  <dgm:else name="Name14"/>
                </dgm:choose>
              </dgm:if>
              <dgm:else name="Name15"/>
            </dgm:choose>
          </dgm:forEach>
        </dgm:layoutNode>
        <dgm:choose name="Name16">
          <dgm:if name="Name17" axis="ch" ptType="node" func="cnt" op="gt" val="1">
            <dgm:layoutNode name="sibTransLast">
              <dgm:alg type="conn">
                <dgm:param type="begPts" val="auto"/>
                <dgm:param type="endPts" val="auto"/>
                <dgm:param type="srcNode" val="vNodes"/>
                <dgm:param type="dstNode" val="lastNode"/>
              </dgm:alg>
              <dgm:shape xmlns:r="http://schemas.openxmlformats.org/officeDocument/2006/relationships" type="conn" r:blip="">
                <dgm:adjLst/>
              </dgm:shape>
              <dgm:presOf axis="ch" ptType="sibTrans" st="-1" cnt="1"/>
              <dgm:constrLst>
                <dgm:constr type="h" refType="w" fact="0.62"/>
                <dgm:constr type="connDist"/>
                <dgm:constr type="begPad" refType="connDist" fact="0.25"/>
                <dgm:constr type="endPad" refType="connDist" fact="0.22"/>
              </dgm:constrLst>
              <dgm:ruleLst/>
              <dgm:layoutNode name="connectorText">
                <dgm:alg type="tx">
                  <dgm:param type="autoTxRot" val="grav"/>
                </dgm:alg>
                <dgm:shape xmlns:r="http://schemas.openxmlformats.org/officeDocument/2006/relationships" type="conn" r:blip="" hideGeom="1">
                  <dgm:adjLst/>
                </dgm:shape>
                <dgm:presOf axis="ch desOrSelf" ptType="sibTrans sibTrans" st="-1 1" cnt="1 0"/>
                <dgm:constrLst>
                  <dgm:constr type="lMarg"/>
                  <dgm:constr type="rMarg"/>
                  <dgm:constr type="tMarg"/>
                  <dgm:constr type="bMarg"/>
                </dgm:constrLst>
                <dgm:ruleLst>
                  <dgm:rule type="primFontSz" val="5" fact="NaN" max="NaN"/>
                </dgm:ruleLst>
              </dgm:layoutNode>
            </dgm:layoutNode>
          </dgm:if>
          <dgm:else name="Name18"/>
        </dgm:choose>
        <dgm:layoutNode name="lastNode">
          <dgm:varLst>
            <dgm:bulletEnabled val="1"/>
          </dgm:varLst>
          <dgm:alg type="tx">
            <dgm:param type="txAnchorVertCh" val="mid"/>
          </dgm:alg>
          <dgm:shape xmlns:r="http://schemas.openxmlformats.org/officeDocument/2006/relationships" type="ellipse" r:blip="">
            <dgm:adjLst/>
          </dgm:shape>
          <dgm:presOf axis="ch desOrSelf" ptType="node node" st="-1 1" cnt="1 0"/>
          <dgm:constrLst>
            <dgm:constr type="h" refType="w"/>
            <dgm:constr type="tMarg" refType="primFontSz" fact="0.1"/>
            <dgm:constr type="bMarg" refType="primFontSz" fact="0.1"/>
            <dgm:constr type="lMarg" refType="primFontSz" fact="0.1"/>
            <dgm:constr type="rMarg" refType="primFontSz" fact="0.1"/>
          </dgm:constrLst>
          <dgm:ruleLst>
            <dgm:rule type="primFontSz" val="5" fact="NaN" max="NaN"/>
          </dgm:ruleLst>
        </dgm:layoutNode>
      </dgm:if>
      <dgm:else name="Name19"/>
    </dgm:choose>
  </dgm:layoutNode>
</dgm:layoutDef>
</file>

<file path=xl/diagrams/layout4.xml><?xml version="1.0" encoding="utf-8"?>
<dgm:layoutDef xmlns:dgm="http://schemas.openxmlformats.org/drawingml/2006/diagram" xmlns:a="http://schemas.openxmlformats.org/drawingml/2006/main" uniqueId="urn:microsoft.com/office/officeart/2005/8/layout/equation2">
  <dgm:title val=""/>
  <dgm:desc val=""/>
  <dgm:catLst>
    <dgm:cat type="relationship" pri="18000"/>
    <dgm:cat type="process" pri="26000"/>
  </dgm:catLst>
  <dgm:sampData useDef="1">
    <dgm:dataModel>
      <dgm:ptLst/>
      <dgm:bg/>
      <dgm:whole/>
    </dgm:dataModel>
  </dgm:sampData>
  <dgm:styleData>
    <dgm:dataModel>
      <dgm:ptLst>
        <dgm:pt modelId="0" type="doc"/>
        <dgm:pt modelId="1"/>
        <dgm:pt modelId="2"/>
      </dgm:ptLst>
      <dgm:cxnLst>
        <dgm:cxn modelId="3" srcId="0" destId="1" srcOrd="0" destOrd="0"/>
        <dgm:cxn modelId="4" srcId="0" destId="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3"/>
        <dgm:pt modelId="4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</dgm:cxnLst>
      <dgm:bg/>
      <dgm:whole/>
    </dgm:dataModel>
  </dgm:clrData>
  <dgm:layoutNode name="Name0">
    <dgm:varLst>
      <dgm:dir/>
      <dgm:resizeHandles val="exact"/>
    </dgm:varLst>
    <dgm:choose name="Name1">
      <dgm:if name="Name2" func="var" arg="dir" op="equ" val="norm">
        <dgm:alg type="lin">
          <dgm:param type="linDir" val="fromL"/>
          <dgm:param type="fallback" val="2D"/>
        </dgm:alg>
      </dgm:if>
      <dgm:else name="Name3">
        <dgm:alg type="lin">
          <dgm:param type="linDir" val="fromR"/>
          <dgm:param type="fallback" val="2D"/>
        </dgm:alg>
      </dgm:else>
    </dgm:choose>
    <dgm:shape xmlns:r="http://schemas.openxmlformats.org/officeDocument/2006/relationships" r:blip="">
      <dgm:adjLst/>
    </dgm:shape>
    <dgm:presOf/>
    <dgm:choose name="Name4">
      <dgm:if name="Name5" axis="ch" ptType="node" func="cnt" op="gte" val="3">
        <dgm:constrLst>
          <dgm:constr type="h" for="des" forName="node" refType="w" fact="0.5"/>
          <dgm:constr type="w" for="ch" forName="lastNode" refType="w"/>
          <dgm:constr type="w" for="des" forName="node" refType="h" refFor="des" refForName="node"/>
          <dgm:constr type="w" for="ch" forName="sibTransLast" refType="h" refFor="des" refForName="node" fact="0.6"/>
          <dgm:constr type="h" for="des" forName="sibTrans" refType="h" refFor="des" refForName="node" op="equ" fact="0.58"/>
          <dgm:constr type="w" for="des" forName="sibTrans" refType="h" refFor="des" refForName="sibTrans" op="equ"/>
          <dgm:constr type="primFontSz" for="ch" forName="lastNode" op="equ" val="65"/>
          <dgm:constr type="primFontSz" for="des" forName="node" op="equ" val="65"/>
          <dgm:constr type="primFontSz" for="des" forName="sibTrans" val="55"/>
          <dgm:constr type="primFontSz" for="des" forName="sibTrans" refType="primFontSz" refFor="des" refForName="node" op="lte" fact="0.8"/>
          <dgm:constr type="primFontSz" for="des" forName="connectorText" refType="primFontSz" refFor="des" refForName="node" op="lte" fact="0.8"/>
          <dgm:constr type="primFontSz" for="des" forName="connectorText" refType="primFontSz" refFor="des" refForName="sibTrans" op="equ"/>
          <dgm:constr type="h" for="des" forName="spacerT" refType="h" refFor="des" refForName="sibTrans" fact="0.14"/>
          <dgm:constr type="h" for="des" forName="spacerB" refType="h" refFor="des" refForName="sibTrans" fact="0.14"/>
        </dgm:constrLst>
      </dgm:if>
      <dgm:else name="Name6">
        <dgm:constrLst>
          <dgm:constr type="h" for="des" forName="node" refType="w"/>
          <dgm:constr type="w" for="ch" forName="lastNode" refType="w"/>
          <dgm:constr type="w" for="des" forName="node" refType="h" refFor="des" refForName="node"/>
          <dgm:constr type="w" for="ch" forName="sibTransLast" refType="h" refFor="des" refForName="node" fact="0.6"/>
          <dgm:constr type="h" for="des" forName="sibTrans" refType="h" refFor="des" refForName="node" op="equ" fact="0.58"/>
          <dgm:constr type="w" for="des" forName="sibTrans" refType="h" refFor="des" refForName="sibTrans" op="equ"/>
          <dgm:constr type="primFontSz" for="des" forName="node" val="65"/>
          <dgm:constr type="primFontSz" for="ch" forName="lastNode" refType="primFontSz" refFor="des" refForName="node" op="equ"/>
          <dgm:constr type="primFontSz" for="des" forName="sibTrans" val="55"/>
          <dgm:constr type="primFontSz" for="des" forName="connectorText" refType="primFontSz" refFor="des" refForName="node" op="lte" fact="0.8"/>
          <dgm:constr type="primFontSz" for="des" forName="connectorText" refType="primFontSz" refFor="des" refForName="sibTrans" op="equ"/>
          <dgm:constr type="h" for="des" forName="spacerT" refType="h" refFor="des" refForName="sibTrans" fact="0.14"/>
          <dgm:constr type="h" for="des" forName="spacerB" refType="h" refFor="des" refForName="sibTrans" fact="0.14"/>
        </dgm:constrLst>
      </dgm:else>
    </dgm:choose>
    <dgm:ruleLst/>
    <dgm:choose name="Name7">
      <dgm:if name="Name8" axis="ch" ptType="node" func="cnt" op="gte" val="1">
        <dgm:layoutNode name="vNodes">
          <dgm:alg type="lin">
            <dgm:param type="linDir" val="fromT"/>
            <dgm:param type="fallback" val="2D"/>
          </dgm:alg>
          <dgm:shape xmlns:r="http://schemas.openxmlformats.org/officeDocument/2006/relationships" r:blip="">
            <dgm:adjLst/>
          </dgm:shape>
          <dgm:presOf/>
          <dgm:constrLst/>
          <dgm:ruleLst/>
          <dgm:forEach name="Name9" axis="ch" ptType="node">
            <dgm:choose name="Name10">
              <dgm:if name="Name11" axis="self" func="revPos" op="neq" val="1">
                <dgm:layoutNode name="node">
                  <dgm:varLst>
                    <dgm:bulletEnabled val="1"/>
                  </dgm:varLst>
                  <dgm:alg type="tx">
                    <dgm:param type="txAnchorVertCh" val="mid"/>
                  </dgm:alg>
                  <dgm:shape xmlns:r="http://schemas.openxmlformats.org/officeDocument/2006/relationships" type="ellipse" r:blip="">
                    <dgm:adjLst/>
                  </dgm:shape>
                  <dgm:presOf axis="desOrSelf" ptType="node"/>
                  <dgm:constrLst>
                    <dgm:constr type="tMarg" refType="primFontSz" fact="0.1"/>
                    <dgm:constr type="bMarg" refType="primFontSz" fact="0.1"/>
                    <dgm:constr type="lMarg" refType="primFontSz" fact="0.1"/>
                    <dgm:constr type="rMarg" refType="primFontSz" fact="0.1"/>
                  </dgm:constrLst>
                  <dgm:ruleLst>
                    <dgm:rule type="primFontSz" val="5" fact="NaN" max="NaN"/>
                  </dgm:ruleLst>
                </dgm:layoutNode>
                <dgm:choose name="Name12">
                  <dgm:if name="Name13" axis="self" ptType="node" func="revPos" op="gt" val="2">
                    <dgm:forEach name="sibTransForEach" axis="followSib" ptType="sibTrans" cnt="1">
                      <dgm:layoutNode name="spacerT">
                        <dgm:alg type="sp"/>
                        <dgm:shape xmlns:r="http://schemas.openxmlformats.org/officeDocument/2006/relationships" r:blip="">
                          <dgm:adjLst/>
                        </dgm:shape>
                        <dgm:presOf axis="self"/>
                        <dgm:constrLst/>
                        <dgm:ruleLst/>
                      </dgm:layoutNode>
                      <dgm:layoutNode name="sibTrans">
                        <dgm:alg type="tx"/>
                        <dgm:shape xmlns:r="http://schemas.openxmlformats.org/officeDocument/2006/relationships" type="mathPlus" r:blip="">
                          <dgm:adjLst/>
                        </dgm:shape>
                        <dgm:presOf axis="self"/>
                        <dgm:constrLst>
                          <dgm:constr type="h" refType="w"/>
                          <dgm:constr type="lMarg"/>
                          <dgm:constr type="rMarg"/>
                          <dgm:constr type="tMarg"/>
                          <dgm:constr type="bMarg"/>
                        </dgm:constrLst>
                        <dgm:ruleLst>
                          <dgm:rule type="primFontSz" val="5" fact="NaN" max="NaN"/>
                        </dgm:ruleLst>
                      </dgm:layoutNode>
                      <dgm:layoutNode name="spacerB">
                        <dgm:alg type="sp"/>
                        <dgm:shape xmlns:r="http://schemas.openxmlformats.org/officeDocument/2006/relationships" r:blip="">
                          <dgm:adjLst/>
                        </dgm:shape>
                        <dgm:presOf axis="self"/>
                        <dgm:constrLst/>
                        <dgm:ruleLst/>
                      </dgm:layoutNode>
                    </dgm:forEach>
                  </dgm:if>
                  <dgm:else name="Name14"/>
                </dgm:choose>
              </dgm:if>
              <dgm:else name="Name15"/>
            </dgm:choose>
          </dgm:forEach>
        </dgm:layoutNode>
        <dgm:choose name="Name16">
          <dgm:if name="Name17" axis="ch" ptType="node" func="cnt" op="gt" val="1">
            <dgm:layoutNode name="sibTransLast">
              <dgm:alg type="conn">
                <dgm:param type="begPts" val="auto"/>
                <dgm:param type="endPts" val="auto"/>
                <dgm:param type="srcNode" val="vNodes"/>
                <dgm:param type="dstNode" val="lastNode"/>
              </dgm:alg>
              <dgm:shape xmlns:r="http://schemas.openxmlformats.org/officeDocument/2006/relationships" type="conn" r:blip="">
                <dgm:adjLst/>
              </dgm:shape>
              <dgm:presOf axis="ch" ptType="sibTrans" st="-1" cnt="1"/>
              <dgm:constrLst>
                <dgm:constr type="h" refType="w" fact="0.62"/>
                <dgm:constr type="connDist"/>
                <dgm:constr type="begPad" refType="connDist" fact="0.25"/>
                <dgm:constr type="endPad" refType="connDist" fact="0.22"/>
              </dgm:constrLst>
              <dgm:ruleLst/>
              <dgm:layoutNode name="connectorText">
                <dgm:alg type="tx">
                  <dgm:param type="autoTxRot" val="grav"/>
                </dgm:alg>
                <dgm:shape xmlns:r="http://schemas.openxmlformats.org/officeDocument/2006/relationships" type="conn" r:blip="" hideGeom="1">
                  <dgm:adjLst/>
                </dgm:shape>
                <dgm:presOf axis="ch desOrSelf" ptType="sibTrans sibTrans" st="-1 1" cnt="1 0"/>
                <dgm:constrLst>
                  <dgm:constr type="lMarg"/>
                  <dgm:constr type="rMarg"/>
                  <dgm:constr type="tMarg"/>
                  <dgm:constr type="bMarg"/>
                </dgm:constrLst>
                <dgm:ruleLst>
                  <dgm:rule type="primFontSz" val="5" fact="NaN" max="NaN"/>
                </dgm:ruleLst>
              </dgm:layoutNode>
            </dgm:layoutNode>
          </dgm:if>
          <dgm:else name="Name18"/>
        </dgm:choose>
        <dgm:layoutNode name="lastNode">
          <dgm:varLst>
            <dgm:bulletEnabled val="1"/>
          </dgm:varLst>
          <dgm:alg type="tx">
            <dgm:param type="txAnchorVertCh" val="mid"/>
          </dgm:alg>
          <dgm:shape xmlns:r="http://schemas.openxmlformats.org/officeDocument/2006/relationships" type="ellipse" r:blip="">
            <dgm:adjLst/>
          </dgm:shape>
          <dgm:presOf axis="ch desOrSelf" ptType="node node" st="-1 1" cnt="1 0"/>
          <dgm:constrLst>
            <dgm:constr type="h" refType="w"/>
            <dgm:constr type="tMarg" refType="primFontSz" fact="0.1"/>
            <dgm:constr type="bMarg" refType="primFontSz" fact="0.1"/>
            <dgm:constr type="lMarg" refType="primFontSz" fact="0.1"/>
            <dgm:constr type="rMarg" refType="primFontSz" fact="0.1"/>
          </dgm:constrLst>
          <dgm:ruleLst>
            <dgm:rule type="primFontSz" val="5" fact="NaN" max="NaN"/>
          </dgm:ruleLst>
        </dgm:layoutNode>
      </dgm:if>
      <dgm:else name="Name19"/>
    </dgm:choose>
  </dgm:layoutNode>
</dgm:layoutDef>
</file>

<file path=xl/diagrams/layout5.xml><?xml version="1.0" encoding="utf-8"?>
<dgm:layoutDef xmlns:dgm="http://schemas.openxmlformats.org/drawingml/2006/diagram" xmlns:a="http://schemas.openxmlformats.org/drawingml/2006/main" uniqueId="urn:microsoft.com/office/officeart/2005/8/layout/equation2">
  <dgm:title val=""/>
  <dgm:desc val=""/>
  <dgm:catLst>
    <dgm:cat type="relationship" pri="18000"/>
    <dgm:cat type="process" pri="26000"/>
  </dgm:catLst>
  <dgm:sampData useDef="1">
    <dgm:dataModel>
      <dgm:ptLst/>
      <dgm:bg/>
      <dgm:whole/>
    </dgm:dataModel>
  </dgm:sampData>
  <dgm:styleData>
    <dgm:dataModel>
      <dgm:ptLst>
        <dgm:pt modelId="0" type="doc"/>
        <dgm:pt modelId="1"/>
        <dgm:pt modelId="2"/>
      </dgm:ptLst>
      <dgm:cxnLst>
        <dgm:cxn modelId="3" srcId="0" destId="1" srcOrd="0" destOrd="0"/>
        <dgm:cxn modelId="4" srcId="0" destId="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3"/>
        <dgm:pt modelId="4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</dgm:cxnLst>
      <dgm:bg/>
      <dgm:whole/>
    </dgm:dataModel>
  </dgm:clrData>
  <dgm:layoutNode name="Name0">
    <dgm:varLst>
      <dgm:dir/>
      <dgm:resizeHandles val="exact"/>
    </dgm:varLst>
    <dgm:choose name="Name1">
      <dgm:if name="Name2" func="var" arg="dir" op="equ" val="norm">
        <dgm:alg type="lin">
          <dgm:param type="linDir" val="fromL"/>
          <dgm:param type="fallback" val="2D"/>
        </dgm:alg>
      </dgm:if>
      <dgm:else name="Name3">
        <dgm:alg type="lin">
          <dgm:param type="linDir" val="fromR"/>
          <dgm:param type="fallback" val="2D"/>
        </dgm:alg>
      </dgm:else>
    </dgm:choose>
    <dgm:shape xmlns:r="http://schemas.openxmlformats.org/officeDocument/2006/relationships" r:blip="">
      <dgm:adjLst/>
    </dgm:shape>
    <dgm:presOf/>
    <dgm:choose name="Name4">
      <dgm:if name="Name5" axis="ch" ptType="node" func="cnt" op="gte" val="3">
        <dgm:constrLst>
          <dgm:constr type="h" for="des" forName="node" refType="w" fact="0.5"/>
          <dgm:constr type="w" for="ch" forName="lastNode" refType="w"/>
          <dgm:constr type="w" for="des" forName="node" refType="h" refFor="des" refForName="node"/>
          <dgm:constr type="w" for="ch" forName="sibTransLast" refType="h" refFor="des" refForName="node" fact="0.6"/>
          <dgm:constr type="h" for="des" forName="sibTrans" refType="h" refFor="des" refForName="node" op="equ" fact="0.58"/>
          <dgm:constr type="w" for="des" forName="sibTrans" refType="h" refFor="des" refForName="sibTrans" op="equ"/>
          <dgm:constr type="primFontSz" for="ch" forName="lastNode" op="equ" val="65"/>
          <dgm:constr type="primFontSz" for="des" forName="node" op="equ" val="65"/>
          <dgm:constr type="primFontSz" for="des" forName="sibTrans" val="55"/>
          <dgm:constr type="primFontSz" for="des" forName="sibTrans" refType="primFontSz" refFor="des" refForName="node" op="lte" fact="0.8"/>
          <dgm:constr type="primFontSz" for="des" forName="connectorText" refType="primFontSz" refFor="des" refForName="node" op="lte" fact="0.8"/>
          <dgm:constr type="primFontSz" for="des" forName="connectorText" refType="primFontSz" refFor="des" refForName="sibTrans" op="equ"/>
          <dgm:constr type="h" for="des" forName="spacerT" refType="h" refFor="des" refForName="sibTrans" fact="0.14"/>
          <dgm:constr type="h" for="des" forName="spacerB" refType="h" refFor="des" refForName="sibTrans" fact="0.14"/>
        </dgm:constrLst>
      </dgm:if>
      <dgm:else name="Name6">
        <dgm:constrLst>
          <dgm:constr type="h" for="des" forName="node" refType="w"/>
          <dgm:constr type="w" for="ch" forName="lastNode" refType="w"/>
          <dgm:constr type="w" for="des" forName="node" refType="h" refFor="des" refForName="node"/>
          <dgm:constr type="w" for="ch" forName="sibTransLast" refType="h" refFor="des" refForName="node" fact="0.6"/>
          <dgm:constr type="h" for="des" forName="sibTrans" refType="h" refFor="des" refForName="node" op="equ" fact="0.58"/>
          <dgm:constr type="w" for="des" forName="sibTrans" refType="h" refFor="des" refForName="sibTrans" op="equ"/>
          <dgm:constr type="primFontSz" for="des" forName="node" val="65"/>
          <dgm:constr type="primFontSz" for="ch" forName="lastNode" refType="primFontSz" refFor="des" refForName="node" op="equ"/>
          <dgm:constr type="primFontSz" for="des" forName="sibTrans" val="55"/>
          <dgm:constr type="primFontSz" for="des" forName="connectorText" refType="primFontSz" refFor="des" refForName="node" op="lte" fact="0.8"/>
          <dgm:constr type="primFontSz" for="des" forName="connectorText" refType="primFontSz" refFor="des" refForName="sibTrans" op="equ"/>
          <dgm:constr type="h" for="des" forName="spacerT" refType="h" refFor="des" refForName="sibTrans" fact="0.14"/>
          <dgm:constr type="h" for="des" forName="spacerB" refType="h" refFor="des" refForName="sibTrans" fact="0.14"/>
        </dgm:constrLst>
      </dgm:else>
    </dgm:choose>
    <dgm:ruleLst/>
    <dgm:choose name="Name7">
      <dgm:if name="Name8" axis="ch" ptType="node" func="cnt" op="gte" val="1">
        <dgm:layoutNode name="vNodes">
          <dgm:alg type="lin">
            <dgm:param type="linDir" val="fromT"/>
            <dgm:param type="fallback" val="2D"/>
          </dgm:alg>
          <dgm:shape xmlns:r="http://schemas.openxmlformats.org/officeDocument/2006/relationships" r:blip="">
            <dgm:adjLst/>
          </dgm:shape>
          <dgm:presOf/>
          <dgm:constrLst/>
          <dgm:ruleLst/>
          <dgm:forEach name="Name9" axis="ch" ptType="node">
            <dgm:choose name="Name10">
              <dgm:if name="Name11" axis="self" func="revPos" op="neq" val="1">
                <dgm:layoutNode name="node">
                  <dgm:varLst>
                    <dgm:bulletEnabled val="1"/>
                  </dgm:varLst>
                  <dgm:alg type="tx">
                    <dgm:param type="txAnchorVertCh" val="mid"/>
                  </dgm:alg>
                  <dgm:shape xmlns:r="http://schemas.openxmlformats.org/officeDocument/2006/relationships" type="ellipse" r:blip="">
                    <dgm:adjLst/>
                  </dgm:shape>
                  <dgm:presOf axis="desOrSelf" ptType="node"/>
                  <dgm:constrLst>
                    <dgm:constr type="tMarg" refType="primFontSz" fact="0.1"/>
                    <dgm:constr type="bMarg" refType="primFontSz" fact="0.1"/>
                    <dgm:constr type="lMarg" refType="primFontSz" fact="0.1"/>
                    <dgm:constr type="rMarg" refType="primFontSz" fact="0.1"/>
                  </dgm:constrLst>
                  <dgm:ruleLst>
                    <dgm:rule type="primFontSz" val="5" fact="NaN" max="NaN"/>
                  </dgm:ruleLst>
                </dgm:layoutNode>
                <dgm:choose name="Name12">
                  <dgm:if name="Name13" axis="self" ptType="node" func="revPos" op="gt" val="2">
                    <dgm:forEach name="sibTransForEach" axis="followSib" ptType="sibTrans" cnt="1">
                      <dgm:layoutNode name="spacerT">
                        <dgm:alg type="sp"/>
                        <dgm:shape xmlns:r="http://schemas.openxmlformats.org/officeDocument/2006/relationships" r:blip="">
                          <dgm:adjLst/>
                        </dgm:shape>
                        <dgm:presOf axis="self"/>
                        <dgm:constrLst/>
                        <dgm:ruleLst/>
                      </dgm:layoutNode>
                      <dgm:layoutNode name="sibTrans">
                        <dgm:alg type="tx"/>
                        <dgm:shape xmlns:r="http://schemas.openxmlformats.org/officeDocument/2006/relationships" type="mathPlus" r:blip="">
                          <dgm:adjLst/>
                        </dgm:shape>
                        <dgm:presOf axis="self"/>
                        <dgm:constrLst>
                          <dgm:constr type="h" refType="w"/>
                          <dgm:constr type="lMarg"/>
                          <dgm:constr type="rMarg"/>
                          <dgm:constr type="tMarg"/>
                          <dgm:constr type="bMarg"/>
                        </dgm:constrLst>
                        <dgm:ruleLst>
                          <dgm:rule type="primFontSz" val="5" fact="NaN" max="NaN"/>
                        </dgm:ruleLst>
                      </dgm:layoutNode>
                      <dgm:layoutNode name="spacerB">
                        <dgm:alg type="sp"/>
                        <dgm:shape xmlns:r="http://schemas.openxmlformats.org/officeDocument/2006/relationships" r:blip="">
                          <dgm:adjLst/>
                        </dgm:shape>
                        <dgm:presOf axis="self"/>
                        <dgm:constrLst/>
                        <dgm:ruleLst/>
                      </dgm:layoutNode>
                    </dgm:forEach>
                  </dgm:if>
                  <dgm:else name="Name14"/>
                </dgm:choose>
              </dgm:if>
              <dgm:else name="Name15"/>
            </dgm:choose>
          </dgm:forEach>
        </dgm:layoutNode>
        <dgm:choose name="Name16">
          <dgm:if name="Name17" axis="ch" ptType="node" func="cnt" op="gt" val="1">
            <dgm:layoutNode name="sibTransLast">
              <dgm:alg type="conn">
                <dgm:param type="begPts" val="auto"/>
                <dgm:param type="endPts" val="auto"/>
                <dgm:param type="srcNode" val="vNodes"/>
                <dgm:param type="dstNode" val="lastNode"/>
              </dgm:alg>
              <dgm:shape xmlns:r="http://schemas.openxmlformats.org/officeDocument/2006/relationships" type="conn" r:blip="">
                <dgm:adjLst/>
              </dgm:shape>
              <dgm:presOf axis="ch" ptType="sibTrans" st="-1" cnt="1"/>
              <dgm:constrLst>
                <dgm:constr type="h" refType="w" fact="0.62"/>
                <dgm:constr type="connDist"/>
                <dgm:constr type="begPad" refType="connDist" fact="0.25"/>
                <dgm:constr type="endPad" refType="connDist" fact="0.22"/>
              </dgm:constrLst>
              <dgm:ruleLst/>
              <dgm:layoutNode name="connectorText">
                <dgm:alg type="tx">
                  <dgm:param type="autoTxRot" val="grav"/>
                </dgm:alg>
                <dgm:shape xmlns:r="http://schemas.openxmlformats.org/officeDocument/2006/relationships" type="conn" r:blip="" hideGeom="1">
                  <dgm:adjLst/>
                </dgm:shape>
                <dgm:presOf axis="ch desOrSelf" ptType="sibTrans sibTrans" st="-1 1" cnt="1 0"/>
                <dgm:constrLst>
                  <dgm:constr type="lMarg"/>
                  <dgm:constr type="rMarg"/>
                  <dgm:constr type="tMarg"/>
                  <dgm:constr type="bMarg"/>
                </dgm:constrLst>
                <dgm:ruleLst>
                  <dgm:rule type="primFontSz" val="5" fact="NaN" max="NaN"/>
                </dgm:ruleLst>
              </dgm:layoutNode>
            </dgm:layoutNode>
          </dgm:if>
          <dgm:else name="Name18"/>
        </dgm:choose>
        <dgm:layoutNode name="lastNode">
          <dgm:varLst>
            <dgm:bulletEnabled val="1"/>
          </dgm:varLst>
          <dgm:alg type="tx">
            <dgm:param type="txAnchorVertCh" val="mid"/>
          </dgm:alg>
          <dgm:shape xmlns:r="http://schemas.openxmlformats.org/officeDocument/2006/relationships" type="ellipse" r:blip="">
            <dgm:adjLst/>
          </dgm:shape>
          <dgm:presOf axis="ch desOrSelf" ptType="node node" st="-1 1" cnt="1 0"/>
          <dgm:constrLst>
            <dgm:constr type="h" refType="w"/>
            <dgm:constr type="tMarg" refType="primFontSz" fact="0.1"/>
            <dgm:constr type="bMarg" refType="primFontSz" fact="0.1"/>
            <dgm:constr type="lMarg" refType="primFontSz" fact="0.1"/>
            <dgm:constr type="rMarg" refType="primFontSz" fact="0.1"/>
          </dgm:constrLst>
          <dgm:ruleLst>
            <dgm:rule type="primFontSz" val="5" fact="NaN" max="NaN"/>
          </dgm:ruleLst>
        </dgm:layoutNode>
      </dgm:if>
      <dgm:else name="Name19"/>
    </dgm:choose>
  </dgm:layoutNode>
</dgm:layoutDef>
</file>

<file path=xl/diagrams/layout6.xml><?xml version="1.0" encoding="utf-8"?>
<dgm:layoutDef xmlns:dgm="http://schemas.openxmlformats.org/drawingml/2006/diagram" xmlns:a="http://schemas.openxmlformats.org/drawingml/2006/main" uniqueId="urn:microsoft.com/office/officeart/2005/8/layout/equation2">
  <dgm:title val=""/>
  <dgm:desc val=""/>
  <dgm:catLst>
    <dgm:cat type="relationship" pri="18000"/>
    <dgm:cat type="process" pri="26000"/>
  </dgm:catLst>
  <dgm:sampData useDef="1">
    <dgm:dataModel>
      <dgm:ptLst/>
      <dgm:bg/>
      <dgm:whole/>
    </dgm:dataModel>
  </dgm:sampData>
  <dgm:styleData>
    <dgm:dataModel>
      <dgm:ptLst>
        <dgm:pt modelId="0" type="doc"/>
        <dgm:pt modelId="1"/>
        <dgm:pt modelId="2"/>
      </dgm:ptLst>
      <dgm:cxnLst>
        <dgm:cxn modelId="3" srcId="0" destId="1" srcOrd="0" destOrd="0"/>
        <dgm:cxn modelId="4" srcId="0" destId="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3"/>
        <dgm:pt modelId="4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</dgm:cxnLst>
      <dgm:bg/>
      <dgm:whole/>
    </dgm:dataModel>
  </dgm:clrData>
  <dgm:layoutNode name="Name0">
    <dgm:varLst>
      <dgm:dir/>
      <dgm:resizeHandles val="exact"/>
    </dgm:varLst>
    <dgm:choose name="Name1">
      <dgm:if name="Name2" func="var" arg="dir" op="equ" val="norm">
        <dgm:alg type="lin">
          <dgm:param type="linDir" val="fromL"/>
          <dgm:param type="fallback" val="2D"/>
        </dgm:alg>
      </dgm:if>
      <dgm:else name="Name3">
        <dgm:alg type="lin">
          <dgm:param type="linDir" val="fromR"/>
          <dgm:param type="fallback" val="2D"/>
        </dgm:alg>
      </dgm:else>
    </dgm:choose>
    <dgm:shape xmlns:r="http://schemas.openxmlformats.org/officeDocument/2006/relationships" r:blip="">
      <dgm:adjLst/>
    </dgm:shape>
    <dgm:presOf/>
    <dgm:choose name="Name4">
      <dgm:if name="Name5" axis="ch" ptType="node" func="cnt" op="gte" val="3">
        <dgm:constrLst>
          <dgm:constr type="h" for="des" forName="node" refType="w" fact="0.5"/>
          <dgm:constr type="w" for="ch" forName="lastNode" refType="w"/>
          <dgm:constr type="w" for="des" forName="node" refType="h" refFor="des" refForName="node"/>
          <dgm:constr type="w" for="ch" forName="sibTransLast" refType="h" refFor="des" refForName="node" fact="0.6"/>
          <dgm:constr type="h" for="des" forName="sibTrans" refType="h" refFor="des" refForName="node" op="equ" fact="0.58"/>
          <dgm:constr type="w" for="des" forName="sibTrans" refType="h" refFor="des" refForName="sibTrans" op="equ"/>
          <dgm:constr type="primFontSz" for="ch" forName="lastNode" op="equ" val="65"/>
          <dgm:constr type="primFontSz" for="des" forName="node" op="equ" val="65"/>
          <dgm:constr type="primFontSz" for="des" forName="sibTrans" val="55"/>
          <dgm:constr type="primFontSz" for="des" forName="sibTrans" refType="primFontSz" refFor="des" refForName="node" op="lte" fact="0.8"/>
          <dgm:constr type="primFontSz" for="des" forName="connectorText" refType="primFontSz" refFor="des" refForName="node" op="lte" fact="0.8"/>
          <dgm:constr type="primFontSz" for="des" forName="connectorText" refType="primFontSz" refFor="des" refForName="sibTrans" op="equ"/>
          <dgm:constr type="h" for="des" forName="spacerT" refType="h" refFor="des" refForName="sibTrans" fact="0.14"/>
          <dgm:constr type="h" for="des" forName="spacerB" refType="h" refFor="des" refForName="sibTrans" fact="0.14"/>
        </dgm:constrLst>
      </dgm:if>
      <dgm:else name="Name6">
        <dgm:constrLst>
          <dgm:constr type="h" for="des" forName="node" refType="w"/>
          <dgm:constr type="w" for="ch" forName="lastNode" refType="w"/>
          <dgm:constr type="w" for="des" forName="node" refType="h" refFor="des" refForName="node"/>
          <dgm:constr type="w" for="ch" forName="sibTransLast" refType="h" refFor="des" refForName="node" fact="0.6"/>
          <dgm:constr type="h" for="des" forName="sibTrans" refType="h" refFor="des" refForName="node" op="equ" fact="0.58"/>
          <dgm:constr type="w" for="des" forName="sibTrans" refType="h" refFor="des" refForName="sibTrans" op="equ"/>
          <dgm:constr type="primFontSz" for="des" forName="node" val="65"/>
          <dgm:constr type="primFontSz" for="ch" forName="lastNode" refType="primFontSz" refFor="des" refForName="node" op="equ"/>
          <dgm:constr type="primFontSz" for="des" forName="sibTrans" val="55"/>
          <dgm:constr type="primFontSz" for="des" forName="connectorText" refType="primFontSz" refFor="des" refForName="node" op="lte" fact="0.8"/>
          <dgm:constr type="primFontSz" for="des" forName="connectorText" refType="primFontSz" refFor="des" refForName="sibTrans" op="equ"/>
          <dgm:constr type="h" for="des" forName="spacerT" refType="h" refFor="des" refForName="sibTrans" fact="0.14"/>
          <dgm:constr type="h" for="des" forName="spacerB" refType="h" refFor="des" refForName="sibTrans" fact="0.14"/>
        </dgm:constrLst>
      </dgm:else>
    </dgm:choose>
    <dgm:ruleLst/>
    <dgm:choose name="Name7">
      <dgm:if name="Name8" axis="ch" ptType="node" func="cnt" op="gte" val="1">
        <dgm:layoutNode name="vNodes">
          <dgm:alg type="lin">
            <dgm:param type="linDir" val="fromT"/>
            <dgm:param type="fallback" val="2D"/>
          </dgm:alg>
          <dgm:shape xmlns:r="http://schemas.openxmlformats.org/officeDocument/2006/relationships" r:blip="">
            <dgm:adjLst/>
          </dgm:shape>
          <dgm:presOf/>
          <dgm:constrLst/>
          <dgm:ruleLst/>
          <dgm:forEach name="Name9" axis="ch" ptType="node">
            <dgm:choose name="Name10">
              <dgm:if name="Name11" axis="self" func="revPos" op="neq" val="1">
                <dgm:layoutNode name="node">
                  <dgm:varLst>
                    <dgm:bulletEnabled val="1"/>
                  </dgm:varLst>
                  <dgm:alg type="tx">
                    <dgm:param type="txAnchorVertCh" val="mid"/>
                  </dgm:alg>
                  <dgm:shape xmlns:r="http://schemas.openxmlformats.org/officeDocument/2006/relationships" type="ellipse" r:blip="">
                    <dgm:adjLst/>
                  </dgm:shape>
                  <dgm:presOf axis="desOrSelf" ptType="node"/>
                  <dgm:constrLst>
                    <dgm:constr type="tMarg" refType="primFontSz" fact="0.1"/>
                    <dgm:constr type="bMarg" refType="primFontSz" fact="0.1"/>
                    <dgm:constr type="lMarg" refType="primFontSz" fact="0.1"/>
                    <dgm:constr type="rMarg" refType="primFontSz" fact="0.1"/>
                  </dgm:constrLst>
                  <dgm:ruleLst>
                    <dgm:rule type="primFontSz" val="5" fact="NaN" max="NaN"/>
                  </dgm:ruleLst>
                </dgm:layoutNode>
                <dgm:choose name="Name12">
                  <dgm:if name="Name13" axis="self" ptType="node" func="revPos" op="gt" val="2">
                    <dgm:forEach name="sibTransForEach" axis="followSib" ptType="sibTrans" cnt="1">
                      <dgm:layoutNode name="spacerT">
                        <dgm:alg type="sp"/>
                        <dgm:shape xmlns:r="http://schemas.openxmlformats.org/officeDocument/2006/relationships" r:blip="">
                          <dgm:adjLst/>
                        </dgm:shape>
                        <dgm:presOf axis="self"/>
                        <dgm:constrLst/>
                        <dgm:ruleLst/>
                      </dgm:layoutNode>
                      <dgm:layoutNode name="sibTrans">
                        <dgm:alg type="tx"/>
                        <dgm:shape xmlns:r="http://schemas.openxmlformats.org/officeDocument/2006/relationships" type="mathPlus" r:blip="">
                          <dgm:adjLst/>
                        </dgm:shape>
                        <dgm:presOf axis="self"/>
                        <dgm:constrLst>
                          <dgm:constr type="h" refType="w"/>
                          <dgm:constr type="lMarg"/>
                          <dgm:constr type="rMarg"/>
                          <dgm:constr type="tMarg"/>
                          <dgm:constr type="bMarg"/>
                        </dgm:constrLst>
                        <dgm:ruleLst>
                          <dgm:rule type="primFontSz" val="5" fact="NaN" max="NaN"/>
                        </dgm:ruleLst>
                      </dgm:layoutNode>
                      <dgm:layoutNode name="spacerB">
                        <dgm:alg type="sp"/>
                        <dgm:shape xmlns:r="http://schemas.openxmlformats.org/officeDocument/2006/relationships" r:blip="">
                          <dgm:adjLst/>
                        </dgm:shape>
                        <dgm:presOf axis="self"/>
                        <dgm:constrLst/>
                        <dgm:ruleLst/>
                      </dgm:layoutNode>
                    </dgm:forEach>
                  </dgm:if>
                  <dgm:else name="Name14"/>
                </dgm:choose>
              </dgm:if>
              <dgm:else name="Name15"/>
            </dgm:choose>
          </dgm:forEach>
        </dgm:layoutNode>
        <dgm:choose name="Name16">
          <dgm:if name="Name17" axis="ch" ptType="node" func="cnt" op="gt" val="1">
            <dgm:layoutNode name="sibTransLast">
              <dgm:alg type="conn">
                <dgm:param type="begPts" val="auto"/>
                <dgm:param type="endPts" val="auto"/>
                <dgm:param type="srcNode" val="vNodes"/>
                <dgm:param type="dstNode" val="lastNode"/>
              </dgm:alg>
              <dgm:shape xmlns:r="http://schemas.openxmlformats.org/officeDocument/2006/relationships" type="conn" r:blip="">
                <dgm:adjLst/>
              </dgm:shape>
              <dgm:presOf axis="ch" ptType="sibTrans" st="-1" cnt="1"/>
              <dgm:constrLst>
                <dgm:constr type="h" refType="w" fact="0.62"/>
                <dgm:constr type="connDist"/>
                <dgm:constr type="begPad" refType="connDist" fact="0.25"/>
                <dgm:constr type="endPad" refType="connDist" fact="0.22"/>
              </dgm:constrLst>
              <dgm:ruleLst/>
              <dgm:layoutNode name="connectorText">
                <dgm:alg type="tx">
                  <dgm:param type="autoTxRot" val="grav"/>
                </dgm:alg>
                <dgm:shape xmlns:r="http://schemas.openxmlformats.org/officeDocument/2006/relationships" type="conn" r:blip="" hideGeom="1">
                  <dgm:adjLst/>
                </dgm:shape>
                <dgm:presOf axis="ch desOrSelf" ptType="sibTrans sibTrans" st="-1 1" cnt="1 0"/>
                <dgm:constrLst>
                  <dgm:constr type="lMarg"/>
                  <dgm:constr type="rMarg"/>
                  <dgm:constr type="tMarg"/>
                  <dgm:constr type="bMarg"/>
                </dgm:constrLst>
                <dgm:ruleLst>
                  <dgm:rule type="primFontSz" val="5" fact="NaN" max="NaN"/>
                </dgm:ruleLst>
              </dgm:layoutNode>
            </dgm:layoutNode>
          </dgm:if>
          <dgm:else name="Name18"/>
        </dgm:choose>
        <dgm:layoutNode name="lastNode">
          <dgm:varLst>
            <dgm:bulletEnabled val="1"/>
          </dgm:varLst>
          <dgm:alg type="tx">
            <dgm:param type="txAnchorVertCh" val="mid"/>
          </dgm:alg>
          <dgm:shape xmlns:r="http://schemas.openxmlformats.org/officeDocument/2006/relationships" type="ellipse" r:blip="">
            <dgm:adjLst/>
          </dgm:shape>
          <dgm:presOf axis="ch desOrSelf" ptType="node node" st="-1 1" cnt="1 0"/>
          <dgm:constrLst>
            <dgm:constr type="h" refType="w"/>
            <dgm:constr type="tMarg" refType="primFontSz" fact="0.1"/>
            <dgm:constr type="bMarg" refType="primFontSz" fact="0.1"/>
            <dgm:constr type="lMarg" refType="primFontSz" fact="0.1"/>
            <dgm:constr type="rMarg" refType="primFontSz" fact="0.1"/>
          </dgm:constrLst>
          <dgm:ruleLst>
            <dgm:rule type="primFontSz" val="5" fact="NaN" max="NaN"/>
          </dgm:ruleLst>
        </dgm:layoutNode>
      </dgm:if>
      <dgm:else name="Name19"/>
    </dgm:choose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3d1">
  <dgm:title val=""/>
  <dgm:desc val=""/>
  <dgm:catLst>
    <dgm:cat type="3D" pri="11100"/>
  </dgm:catLst>
  <dgm:scene3d>
    <a:camera prst="orthographicFront"/>
    <a:lightRig rig="threePt" dir="t"/>
  </dgm:scene3d>
  <dgm:styleLbl name="node0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flat" dir="t"/>
    </dgm:scene3d>
    <dgm:sp3d z="127000" prstMaterial="plastic">
      <a:bevelT w="88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/>
    </dgm:style>
  </dgm:styleLbl>
  <dgm:styleLbl name="alignImgPlace1">
    <dgm:scene3d>
      <a:camera prst="orthographicFront"/>
      <a:lightRig rig="flat" dir="t"/>
    </dgm:scene3d>
    <dgm:sp3d prstMaterial="plastic">
      <a:bevelT w="88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/>
    </dgm:style>
  </dgm:styleLbl>
  <dgm:styleLbl name="bgImgPlace1">
    <dgm:scene3d>
      <a:camera prst="orthographicFront"/>
      <a:lightRig rig="flat" dir="t"/>
    </dgm:scene3d>
    <dgm:sp3d z="-190500" prstMaterial="plastic">
      <a:bevelT w="88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/>
    </dgm:style>
  </dgm:styleLbl>
  <dgm:styleLbl name="sibTrans2D1">
    <dgm:scene3d>
      <a:camera prst="orthographicFront"/>
      <a:lightRig rig="flat" dir="t"/>
    </dgm:scene3d>
    <dgm:sp3d z="-80000" prstMaterial="plastic">
      <a:bevelT w="50800" h="50800"/>
      <a:bevelB w="25400" h="25400" prst="angle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flat" dir="t"/>
    </dgm:scene3d>
    <dgm:sp3d z="127000" prstMaterial="plastic">
      <a:bevelT w="50800" h="50800"/>
      <a:bevelB w="25400" h="25400" prst="angle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flat" dir="t"/>
    </dgm:scene3d>
    <dgm:sp3d z="-190500" prstMaterial="plastic">
      <a:bevelT w="50800" h="50800"/>
      <a:bevelB w="25400" h="25400" prst="angle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flat" dir="t"/>
    </dgm:scene3d>
    <dgm:sp3d z="-40000" prstMaterial="matte"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 z="127000" prstMaterial="matte"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flat" dir="t"/>
    </dgm:scene3d>
    <dgm:sp3d z="-100000"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flat" dir="t"/>
    </dgm:scene3d>
    <dgm:sp3d z="-60000"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flat" dir="t"/>
    </dgm:scene3d>
    <dgm:sp3d z="-60000"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flat" dir="t"/>
    </dgm:scene3d>
    <dgm:sp3d z="-60000"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flat" dir="t"/>
    </dgm:scene3d>
    <dgm:sp3d prstMaterial="matte"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flat" dir="t"/>
    </dgm:scene3d>
    <dgm:sp3d prstMaterial="matte"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flat" dir="t"/>
    </dgm:scene3d>
    <dgm:sp3d prstMaterial="matte"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flat" dir="t"/>
    </dgm:scene3d>
    <dgm:sp3d prstMaterial="matte"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flat" dir="t"/>
    </dgm:scene3d>
    <dgm:sp3d z="190500"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conFgAcc1">
    <dgm:scene3d>
      <a:camera prst="orthographicFront"/>
      <a:lightRig rig="flat" dir="t"/>
    </dgm:scene3d>
    <dgm:sp3d z="190500"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alignAcc1">
    <dgm:scene3d>
      <a:camera prst="orthographicFront"/>
      <a:lightRig rig="flat" dir="t"/>
    </dgm:scene3d>
    <dgm:sp3d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trAlignAcc1">
    <dgm:scene3d>
      <a:camera prst="orthographicFront"/>
      <a:lightRig rig="flat" dir="t"/>
    </dgm:scene3d>
    <dgm:sp3d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bgAcc1">
    <dgm:scene3d>
      <a:camera prst="orthographicFront"/>
      <a:lightRig rig="flat" dir="t"/>
    </dgm:scene3d>
    <dgm:sp3d z="-190500"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solidFgAcc1">
    <dgm:scene3d>
      <a:camera prst="orthographicFront"/>
      <a:lightRig rig="flat" dir="t"/>
    </dgm:scene3d>
    <dgm:sp3d z="190500"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solidAlignAcc1">
    <dgm:scene3d>
      <a:camera prst="orthographicFront"/>
      <a:lightRig rig="flat" dir="t"/>
    </dgm:scene3d>
    <dgm:sp3d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solidBgAcc1">
    <dgm:scene3d>
      <a:camera prst="orthographicFront"/>
      <a:lightRig rig="flat" dir="t"/>
    </dgm:scene3d>
    <dgm:sp3d z="-190500"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fgAccFollowNode1">
    <dgm:scene3d>
      <a:camera prst="orthographicFront"/>
      <a:lightRig rig="flat" dir="t"/>
    </dgm:scene3d>
    <dgm:sp3d z="190500"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alignAccFollowNode1">
    <dgm:scene3d>
      <a:camera prst="orthographicFront"/>
      <a:lightRig rig="flat" dir="t"/>
    </dgm:scene3d>
    <dgm:sp3d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bgAccFollowNode1">
    <dgm:scene3d>
      <a:camera prst="orthographicFront"/>
      <a:lightRig rig="flat" dir="t"/>
    </dgm:scene3d>
    <dgm:sp3d z="-190500"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fgAcc0">
    <dgm:scene3d>
      <a:camera prst="orthographicFront"/>
      <a:lightRig rig="flat" dir="t"/>
    </dgm:scene3d>
    <dgm:sp3d z="190500"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fgAcc2">
    <dgm:scene3d>
      <a:camera prst="orthographicFront"/>
      <a:lightRig rig="flat" dir="t"/>
    </dgm:scene3d>
    <dgm:sp3d z="190500"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fgAcc3">
    <dgm:scene3d>
      <a:camera prst="orthographicFront"/>
      <a:lightRig rig="flat" dir="t"/>
    </dgm:scene3d>
    <dgm:sp3d z="190500"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fgAcc4">
    <dgm:scene3d>
      <a:camera prst="orthographicFront"/>
      <a:lightRig rig="flat" dir="t"/>
    </dgm:scene3d>
    <dgm:sp3d z="190500"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bgShp">
    <dgm:scene3d>
      <a:camera prst="orthographicFront"/>
      <a:lightRig rig="flat" dir="t"/>
    </dgm:scene3d>
    <dgm:sp3d z="-190500" extrusionH="12700" prstMaterial="plastic">
      <a:bevelT w="50800" h="50800"/>
    </dgm:sp3d>
    <dgm:txPr/>
    <dgm:style>
      <a:lnRef idx="0">
        <a:scrgbClr r="0" g="0" b="0"/>
      </a:lnRef>
      <a:fillRef idx="3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flat" dir="t"/>
    </dgm:scene3d>
    <dgm:sp3d z="-190500" extrusionH="12700" prstMaterial="plastic">
      <a:bevelT w="50800" h="50800"/>
    </dgm:sp3d>
    <dgm:txPr/>
    <dgm:style>
      <a:lnRef idx="0">
        <a:scrgbClr r="0" g="0" b="0"/>
      </a:lnRef>
      <a:fillRef idx="2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flat" dir="t"/>
    </dgm:scene3d>
    <dgm:sp3d z="-190500" extrusionH="12700" prstMaterial="matte"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flat" dir="t"/>
    </dgm:scene3d>
    <dgm:sp3d z="190500" prstMaterial="plastic">
      <a:bevelT w="120900" h="88900"/>
      <a:bevelB w="88900" h="31750" prst="angle"/>
    </dgm:sp3d>
    <dgm:txPr/>
    <dgm:style>
      <a:lnRef idx="0">
        <a:scrgbClr r="0" g="0" b="0"/>
      </a:lnRef>
      <a:fillRef idx="1">
        <a:scrgbClr r="0" g="0" b="0"/>
      </a:fillRef>
      <a:effectRef idx="3">
        <a:scrgbClr r="0" g="0" b="0"/>
      </a:effectRef>
      <a:fontRef idx="minor">
        <a:schemeClr val="lt1"/>
      </a:fontRef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2.xml><?xml version="1.0" encoding="utf-8"?>
<dgm:styleDef xmlns:dgm="http://schemas.openxmlformats.org/drawingml/2006/diagram" xmlns:a="http://schemas.openxmlformats.org/drawingml/2006/main" uniqueId="urn:microsoft.com/office/officeart/2005/8/quickstyle/3d1">
  <dgm:title val=""/>
  <dgm:desc val=""/>
  <dgm:catLst>
    <dgm:cat type="3D" pri="11100"/>
  </dgm:catLst>
  <dgm:scene3d>
    <a:camera prst="orthographicFront"/>
    <a:lightRig rig="threePt" dir="t"/>
  </dgm:scene3d>
  <dgm:styleLbl name="node0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flat" dir="t"/>
    </dgm:scene3d>
    <dgm:sp3d z="127000" prstMaterial="plastic">
      <a:bevelT w="88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/>
    </dgm:style>
  </dgm:styleLbl>
  <dgm:styleLbl name="alignImgPlace1">
    <dgm:scene3d>
      <a:camera prst="orthographicFront"/>
      <a:lightRig rig="flat" dir="t"/>
    </dgm:scene3d>
    <dgm:sp3d prstMaterial="plastic">
      <a:bevelT w="88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/>
    </dgm:style>
  </dgm:styleLbl>
  <dgm:styleLbl name="bgImgPlace1">
    <dgm:scene3d>
      <a:camera prst="orthographicFront"/>
      <a:lightRig rig="flat" dir="t"/>
    </dgm:scene3d>
    <dgm:sp3d z="-190500" prstMaterial="plastic">
      <a:bevelT w="88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/>
    </dgm:style>
  </dgm:styleLbl>
  <dgm:styleLbl name="sibTrans2D1">
    <dgm:scene3d>
      <a:camera prst="orthographicFront"/>
      <a:lightRig rig="flat" dir="t"/>
    </dgm:scene3d>
    <dgm:sp3d z="-80000" prstMaterial="plastic">
      <a:bevelT w="50800" h="50800"/>
      <a:bevelB w="25400" h="25400" prst="angle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flat" dir="t"/>
    </dgm:scene3d>
    <dgm:sp3d z="127000" prstMaterial="plastic">
      <a:bevelT w="50800" h="50800"/>
      <a:bevelB w="25400" h="25400" prst="angle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flat" dir="t"/>
    </dgm:scene3d>
    <dgm:sp3d z="-190500" prstMaterial="plastic">
      <a:bevelT w="50800" h="50800"/>
      <a:bevelB w="25400" h="25400" prst="angle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flat" dir="t"/>
    </dgm:scene3d>
    <dgm:sp3d z="-40000" prstMaterial="matte"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 z="127000" prstMaterial="matte"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flat" dir="t"/>
    </dgm:scene3d>
    <dgm:sp3d z="-100000"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flat" dir="t"/>
    </dgm:scene3d>
    <dgm:sp3d z="-60000"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flat" dir="t"/>
    </dgm:scene3d>
    <dgm:sp3d z="-60000"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flat" dir="t"/>
    </dgm:scene3d>
    <dgm:sp3d z="-60000"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flat" dir="t"/>
    </dgm:scene3d>
    <dgm:sp3d prstMaterial="matte"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flat" dir="t"/>
    </dgm:scene3d>
    <dgm:sp3d prstMaterial="matte"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flat" dir="t"/>
    </dgm:scene3d>
    <dgm:sp3d prstMaterial="matte"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flat" dir="t"/>
    </dgm:scene3d>
    <dgm:sp3d prstMaterial="matte"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flat" dir="t"/>
    </dgm:scene3d>
    <dgm:sp3d z="190500"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conFgAcc1">
    <dgm:scene3d>
      <a:camera prst="orthographicFront"/>
      <a:lightRig rig="flat" dir="t"/>
    </dgm:scene3d>
    <dgm:sp3d z="190500"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alignAcc1">
    <dgm:scene3d>
      <a:camera prst="orthographicFront"/>
      <a:lightRig rig="flat" dir="t"/>
    </dgm:scene3d>
    <dgm:sp3d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trAlignAcc1">
    <dgm:scene3d>
      <a:camera prst="orthographicFront"/>
      <a:lightRig rig="flat" dir="t"/>
    </dgm:scene3d>
    <dgm:sp3d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bgAcc1">
    <dgm:scene3d>
      <a:camera prst="orthographicFront"/>
      <a:lightRig rig="flat" dir="t"/>
    </dgm:scene3d>
    <dgm:sp3d z="-190500"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solidFgAcc1">
    <dgm:scene3d>
      <a:camera prst="orthographicFront"/>
      <a:lightRig rig="flat" dir="t"/>
    </dgm:scene3d>
    <dgm:sp3d z="190500"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solidAlignAcc1">
    <dgm:scene3d>
      <a:camera prst="orthographicFront"/>
      <a:lightRig rig="flat" dir="t"/>
    </dgm:scene3d>
    <dgm:sp3d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solidBgAcc1">
    <dgm:scene3d>
      <a:camera prst="orthographicFront"/>
      <a:lightRig rig="flat" dir="t"/>
    </dgm:scene3d>
    <dgm:sp3d z="-190500"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fgAccFollowNode1">
    <dgm:scene3d>
      <a:camera prst="orthographicFront"/>
      <a:lightRig rig="flat" dir="t"/>
    </dgm:scene3d>
    <dgm:sp3d z="190500"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alignAccFollowNode1">
    <dgm:scene3d>
      <a:camera prst="orthographicFront"/>
      <a:lightRig rig="flat" dir="t"/>
    </dgm:scene3d>
    <dgm:sp3d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bgAccFollowNode1">
    <dgm:scene3d>
      <a:camera prst="orthographicFront"/>
      <a:lightRig rig="flat" dir="t"/>
    </dgm:scene3d>
    <dgm:sp3d z="-190500"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fgAcc0">
    <dgm:scene3d>
      <a:camera prst="orthographicFront"/>
      <a:lightRig rig="flat" dir="t"/>
    </dgm:scene3d>
    <dgm:sp3d z="190500"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fgAcc2">
    <dgm:scene3d>
      <a:camera prst="orthographicFront"/>
      <a:lightRig rig="flat" dir="t"/>
    </dgm:scene3d>
    <dgm:sp3d z="190500"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fgAcc3">
    <dgm:scene3d>
      <a:camera prst="orthographicFront"/>
      <a:lightRig rig="flat" dir="t"/>
    </dgm:scene3d>
    <dgm:sp3d z="190500"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fgAcc4">
    <dgm:scene3d>
      <a:camera prst="orthographicFront"/>
      <a:lightRig rig="flat" dir="t"/>
    </dgm:scene3d>
    <dgm:sp3d z="190500"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bgShp">
    <dgm:scene3d>
      <a:camera prst="orthographicFront"/>
      <a:lightRig rig="flat" dir="t"/>
    </dgm:scene3d>
    <dgm:sp3d z="-190500" extrusionH="12700" prstMaterial="plastic">
      <a:bevelT w="50800" h="50800"/>
    </dgm:sp3d>
    <dgm:txPr/>
    <dgm:style>
      <a:lnRef idx="0">
        <a:scrgbClr r="0" g="0" b="0"/>
      </a:lnRef>
      <a:fillRef idx="3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flat" dir="t"/>
    </dgm:scene3d>
    <dgm:sp3d z="-190500" extrusionH="12700" prstMaterial="plastic">
      <a:bevelT w="50800" h="50800"/>
    </dgm:sp3d>
    <dgm:txPr/>
    <dgm:style>
      <a:lnRef idx="0">
        <a:scrgbClr r="0" g="0" b="0"/>
      </a:lnRef>
      <a:fillRef idx="2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flat" dir="t"/>
    </dgm:scene3d>
    <dgm:sp3d z="-190500" extrusionH="12700" prstMaterial="matte"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flat" dir="t"/>
    </dgm:scene3d>
    <dgm:sp3d z="190500" prstMaterial="plastic">
      <a:bevelT w="120900" h="88900"/>
      <a:bevelB w="88900" h="31750" prst="angle"/>
    </dgm:sp3d>
    <dgm:txPr/>
    <dgm:style>
      <a:lnRef idx="0">
        <a:scrgbClr r="0" g="0" b="0"/>
      </a:lnRef>
      <a:fillRef idx="1">
        <a:scrgbClr r="0" g="0" b="0"/>
      </a:fillRef>
      <a:effectRef idx="3">
        <a:scrgbClr r="0" g="0" b="0"/>
      </a:effectRef>
      <a:fontRef idx="minor">
        <a:schemeClr val="lt1"/>
      </a:fontRef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3.xml><?xml version="1.0" encoding="utf-8"?>
<dgm:styleDef xmlns:dgm="http://schemas.openxmlformats.org/drawingml/2006/diagram" xmlns:a="http://schemas.openxmlformats.org/drawingml/2006/main" uniqueId="urn:microsoft.com/office/officeart/2005/8/quickstyle/3d1">
  <dgm:title val=""/>
  <dgm:desc val=""/>
  <dgm:catLst>
    <dgm:cat type="3D" pri="11100"/>
  </dgm:catLst>
  <dgm:scene3d>
    <a:camera prst="orthographicFront"/>
    <a:lightRig rig="threePt" dir="t"/>
  </dgm:scene3d>
  <dgm:styleLbl name="node0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flat" dir="t"/>
    </dgm:scene3d>
    <dgm:sp3d z="127000" prstMaterial="plastic">
      <a:bevelT w="88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/>
    </dgm:style>
  </dgm:styleLbl>
  <dgm:styleLbl name="alignImgPlace1">
    <dgm:scene3d>
      <a:camera prst="orthographicFront"/>
      <a:lightRig rig="flat" dir="t"/>
    </dgm:scene3d>
    <dgm:sp3d prstMaterial="plastic">
      <a:bevelT w="88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/>
    </dgm:style>
  </dgm:styleLbl>
  <dgm:styleLbl name="bgImgPlace1">
    <dgm:scene3d>
      <a:camera prst="orthographicFront"/>
      <a:lightRig rig="flat" dir="t"/>
    </dgm:scene3d>
    <dgm:sp3d z="-190500" prstMaterial="plastic">
      <a:bevelT w="88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/>
    </dgm:style>
  </dgm:styleLbl>
  <dgm:styleLbl name="sibTrans2D1">
    <dgm:scene3d>
      <a:camera prst="orthographicFront"/>
      <a:lightRig rig="flat" dir="t"/>
    </dgm:scene3d>
    <dgm:sp3d z="-80000" prstMaterial="plastic">
      <a:bevelT w="50800" h="50800"/>
      <a:bevelB w="25400" h="25400" prst="angle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flat" dir="t"/>
    </dgm:scene3d>
    <dgm:sp3d z="127000" prstMaterial="plastic">
      <a:bevelT w="50800" h="50800"/>
      <a:bevelB w="25400" h="25400" prst="angle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flat" dir="t"/>
    </dgm:scene3d>
    <dgm:sp3d z="-190500" prstMaterial="plastic">
      <a:bevelT w="50800" h="50800"/>
      <a:bevelB w="25400" h="25400" prst="angle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flat" dir="t"/>
    </dgm:scene3d>
    <dgm:sp3d z="-40000" prstMaterial="matte"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 z="127000" prstMaterial="matte"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flat" dir="t"/>
    </dgm:scene3d>
    <dgm:sp3d z="-100000"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flat" dir="t"/>
    </dgm:scene3d>
    <dgm:sp3d z="-60000"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flat" dir="t"/>
    </dgm:scene3d>
    <dgm:sp3d z="-60000"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flat" dir="t"/>
    </dgm:scene3d>
    <dgm:sp3d z="-60000"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flat" dir="t"/>
    </dgm:scene3d>
    <dgm:sp3d prstMaterial="matte"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flat" dir="t"/>
    </dgm:scene3d>
    <dgm:sp3d prstMaterial="matte"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flat" dir="t"/>
    </dgm:scene3d>
    <dgm:sp3d prstMaterial="matte"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flat" dir="t"/>
    </dgm:scene3d>
    <dgm:sp3d prstMaterial="matte"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flat" dir="t"/>
    </dgm:scene3d>
    <dgm:sp3d z="190500"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conFgAcc1">
    <dgm:scene3d>
      <a:camera prst="orthographicFront"/>
      <a:lightRig rig="flat" dir="t"/>
    </dgm:scene3d>
    <dgm:sp3d z="190500"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alignAcc1">
    <dgm:scene3d>
      <a:camera prst="orthographicFront"/>
      <a:lightRig rig="flat" dir="t"/>
    </dgm:scene3d>
    <dgm:sp3d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trAlignAcc1">
    <dgm:scene3d>
      <a:camera prst="orthographicFront"/>
      <a:lightRig rig="flat" dir="t"/>
    </dgm:scene3d>
    <dgm:sp3d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bgAcc1">
    <dgm:scene3d>
      <a:camera prst="orthographicFront"/>
      <a:lightRig rig="flat" dir="t"/>
    </dgm:scene3d>
    <dgm:sp3d z="-190500"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solidFgAcc1">
    <dgm:scene3d>
      <a:camera prst="orthographicFront"/>
      <a:lightRig rig="flat" dir="t"/>
    </dgm:scene3d>
    <dgm:sp3d z="190500"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solidAlignAcc1">
    <dgm:scene3d>
      <a:camera prst="orthographicFront"/>
      <a:lightRig rig="flat" dir="t"/>
    </dgm:scene3d>
    <dgm:sp3d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solidBgAcc1">
    <dgm:scene3d>
      <a:camera prst="orthographicFront"/>
      <a:lightRig rig="flat" dir="t"/>
    </dgm:scene3d>
    <dgm:sp3d z="-190500"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fgAccFollowNode1">
    <dgm:scene3d>
      <a:camera prst="orthographicFront"/>
      <a:lightRig rig="flat" dir="t"/>
    </dgm:scene3d>
    <dgm:sp3d z="190500"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alignAccFollowNode1">
    <dgm:scene3d>
      <a:camera prst="orthographicFront"/>
      <a:lightRig rig="flat" dir="t"/>
    </dgm:scene3d>
    <dgm:sp3d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bgAccFollowNode1">
    <dgm:scene3d>
      <a:camera prst="orthographicFront"/>
      <a:lightRig rig="flat" dir="t"/>
    </dgm:scene3d>
    <dgm:sp3d z="-190500"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fgAcc0">
    <dgm:scene3d>
      <a:camera prst="orthographicFront"/>
      <a:lightRig rig="flat" dir="t"/>
    </dgm:scene3d>
    <dgm:sp3d z="190500"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fgAcc2">
    <dgm:scene3d>
      <a:camera prst="orthographicFront"/>
      <a:lightRig rig="flat" dir="t"/>
    </dgm:scene3d>
    <dgm:sp3d z="190500"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fgAcc3">
    <dgm:scene3d>
      <a:camera prst="orthographicFront"/>
      <a:lightRig rig="flat" dir="t"/>
    </dgm:scene3d>
    <dgm:sp3d z="190500"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fgAcc4">
    <dgm:scene3d>
      <a:camera prst="orthographicFront"/>
      <a:lightRig rig="flat" dir="t"/>
    </dgm:scene3d>
    <dgm:sp3d z="190500"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bgShp">
    <dgm:scene3d>
      <a:camera prst="orthographicFront"/>
      <a:lightRig rig="flat" dir="t"/>
    </dgm:scene3d>
    <dgm:sp3d z="-190500" extrusionH="12700" prstMaterial="plastic">
      <a:bevelT w="50800" h="50800"/>
    </dgm:sp3d>
    <dgm:txPr/>
    <dgm:style>
      <a:lnRef idx="0">
        <a:scrgbClr r="0" g="0" b="0"/>
      </a:lnRef>
      <a:fillRef idx="3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flat" dir="t"/>
    </dgm:scene3d>
    <dgm:sp3d z="-190500" extrusionH="12700" prstMaterial="plastic">
      <a:bevelT w="50800" h="50800"/>
    </dgm:sp3d>
    <dgm:txPr/>
    <dgm:style>
      <a:lnRef idx="0">
        <a:scrgbClr r="0" g="0" b="0"/>
      </a:lnRef>
      <a:fillRef idx="2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flat" dir="t"/>
    </dgm:scene3d>
    <dgm:sp3d z="-190500" extrusionH="12700" prstMaterial="matte"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flat" dir="t"/>
    </dgm:scene3d>
    <dgm:sp3d z="190500" prstMaterial="plastic">
      <a:bevelT w="120900" h="88900"/>
      <a:bevelB w="88900" h="31750" prst="angle"/>
    </dgm:sp3d>
    <dgm:txPr/>
    <dgm:style>
      <a:lnRef idx="0">
        <a:scrgbClr r="0" g="0" b="0"/>
      </a:lnRef>
      <a:fillRef idx="1">
        <a:scrgbClr r="0" g="0" b="0"/>
      </a:fillRef>
      <a:effectRef idx="3">
        <a:scrgbClr r="0" g="0" b="0"/>
      </a:effectRef>
      <a:fontRef idx="minor">
        <a:schemeClr val="lt1"/>
      </a:fontRef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4.xml><?xml version="1.0" encoding="utf-8"?>
<dgm:styleDef xmlns:dgm="http://schemas.openxmlformats.org/drawingml/2006/diagram" xmlns:a="http://schemas.openxmlformats.org/drawingml/2006/main" uniqueId="urn:microsoft.com/office/officeart/2005/8/quickstyle/3d1">
  <dgm:title val=""/>
  <dgm:desc val=""/>
  <dgm:catLst>
    <dgm:cat type="3D" pri="11100"/>
  </dgm:catLst>
  <dgm:scene3d>
    <a:camera prst="orthographicFront"/>
    <a:lightRig rig="threePt" dir="t"/>
  </dgm:scene3d>
  <dgm:styleLbl name="node0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flat" dir="t"/>
    </dgm:scene3d>
    <dgm:sp3d z="127000" prstMaterial="plastic">
      <a:bevelT w="88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/>
    </dgm:style>
  </dgm:styleLbl>
  <dgm:styleLbl name="alignImgPlace1">
    <dgm:scene3d>
      <a:camera prst="orthographicFront"/>
      <a:lightRig rig="flat" dir="t"/>
    </dgm:scene3d>
    <dgm:sp3d prstMaterial="plastic">
      <a:bevelT w="88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/>
    </dgm:style>
  </dgm:styleLbl>
  <dgm:styleLbl name="bgImgPlace1">
    <dgm:scene3d>
      <a:camera prst="orthographicFront"/>
      <a:lightRig rig="flat" dir="t"/>
    </dgm:scene3d>
    <dgm:sp3d z="-190500" prstMaterial="plastic">
      <a:bevelT w="88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/>
    </dgm:style>
  </dgm:styleLbl>
  <dgm:styleLbl name="sibTrans2D1">
    <dgm:scene3d>
      <a:camera prst="orthographicFront"/>
      <a:lightRig rig="flat" dir="t"/>
    </dgm:scene3d>
    <dgm:sp3d z="-80000" prstMaterial="plastic">
      <a:bevelT w="50800" h="50800"/>
      <a:bevelB w="25400" h="25400" prst="angle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flat" dir="t"/>
    </dgm:scene3d>
    <dgm:sp3d z="127000" prstMaterial="plastic">
      <a:bevelT w="50800" h="50800"/>
      <a:bevelB w="25400" h="25400" prst="angle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flat" dir="t"/>
    </dgm:scene3d>
    <dgm:sp3d z="-190500" prstMaterial="plastic">
      <a:bevelT w="50800" h="50800"/>
      <a:bevelB w="25400" h="25400" prst="angle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flat" dir="t"/>
    </dgm:scene3d>
    <dgm:sp3d z="-40000" prstMaterial="matte"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 z="127000" prstMaterial="matte"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flat" dir="t"/>
    </dgm:scene3d>
    <dgm:sp3d z="-100000"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flat" dir="t"/>
    </dgm:scene3d>
    <dgm:sp3d z="-60000"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flat" dir="t"/>
    </dgm:scene3d>
    <dgm:sp3d z="-60000"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flat" dir="t"/>
    </dgm:scene3d>
    <dgm:sp3d z="-60000"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flat" dir="t"/>
    </dgm:scene3d>
    <dgm:sp3d prstMaterial="matte"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flat" dir="t"/>
    </dgm:scene3d>
    <dgm:sp3d prstMaterial="matte"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flat" dir="t"/>
    </dgm:scene3d>
    <dgm:sp3d prstMaterial="matte"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flat" dir="t"/>
    </dgm:scene3d>
    <dgm:sp3d prstMaterial="matte"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flat" dir="t"/>
    </dgm:scene3d>
    <dgm:sp3d z="190500"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conFgAcc1">
    <dgm:scene3d>
      <a:camera prst="orthographicFront"/>
      <a:lightRig rig="flat" dir="t"/>
    </dgm:scene3d>
    <dgm:sp3d z="190500"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alignAcc1">
    <dgm:scene3d>
      <a:camera prst="orthographicFront"/>
      <a:lightRig rig="flat" dir="t"/>
    </dgm:scene3d>
    <dgm:sp3d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trAlignAcc1">
    <dgm:scene3d>
      <a:camera prst="orthographicFront"/>
      <a:lightRig rig="flat" dir="t"/>
    </dgm:scene3d>
    <dgm:sp3d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bgAcc1">
    <dgm:scene3d>
      <a:camera prst="orthographicFront"/>
      <a:lightRig rig="flat" dir="t"/>
    </dgm:scene3d>
    <dgm:sp3d z="-190500"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solidFgAcc1">
    <dgm:scene3d>
      <a:camera prst="orthographicFront"/>
      <a:lightRig rig="flat" dir="t"/>
    </dgm:scene3d>
    <dgm:sp3d z="190500"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solidAlignAcc1">
    <dgm:scene3d>
      <a:camera prst="orthographicFront"/>
      <a:lightRig rig="flat" dir="t"/>
    </dgm:scene3d>
    <dgm:sp3d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solidBgAcc1">
    <dgm:scene3d>
      <a:camera prst="orthographicFront"/>
      <a:lightRig rig="flat" dir="t"/>
    </dgm:scene3d>
    <dgm:sp3d z="-190500"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fgAccFollowNode1">
    <dgm:scene3d>
      <a:camera prst="orthographicFront"/>
      <a:lightRig rig="flat" dir="t"/>
    </dgm:scene3d>
    <dgm:sp3d z="190500"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alignAccFollowNode1">
    <dgm:scene3d>
      <a:camera prst="orthographicFront"/>
      <a:lightRig rig="flat" dir="t"/>
    </dgm:scene3d>
    <dgm:sp3d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bgAccFollowNode1">
    <dgm:scene3d>
      <a:camera prst="orthographicFront"/>
      <a:lightRig rig="flat" dir="t"/>
    </dgm:scene3d>
    <dgm:sp3d z="-190500"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fgAcc0">
    <dgm:scene3d>
      <a:camera prst="orthographicFront"/>
      <a:lightRig rig="flat" dir="t"/>
    </dgm:scene3d>
    <dgm:sp3d z="190500"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fgAcc2">
    <dgm:scene3d>
      <a:camera prst="orthographicFront"/>
      <a:lightRig rig="flat" dir="t"/>
    </dgm:scene3d>
    <dgm:sp3d z="190500"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fgAcc3">
    <dgm:scene3d>
      <a:camera prst="orthographicFront"/>
      <a:lightRig rig="flat" dir="t"/>
    </dgm:scene3d>
    <dgm:sp3d z="190500"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fgAcc4">
    <dgm:scene3d>
      <a:camera prst="orthographicFront"/>
      <a:lightRig rig="flat" dir="t"/>
    </dgm:scene3d>
    <dgm:sp3d z="190500"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bgShp">
    <dgm:scene3d>
      <a:camera prst="orthographicFront"/>
      <a:lightRig rig="flat" dir="t"/>
    </dgm:scene3d>
    <dgm:sp3d z="-190500" extrusionH="12700" prstMaterial="plastic">
      <a:bevelT w="50800" h="50800"/>
    </dgm:sp3d>
    <dgm:txPr/>
    <dgm:style>
      <a:lnRef idx="0">
        <a:scrgbClr r="0" g="0" b="0"/>
      </a:lnRef>
      <a:fillRef idx="3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flat" dir="t"/>
    </dgm:scene3d>
    <dgm:sp3d z="-190500" extrusionH="12700" prstMaterial="plastic">
      <a:bevelT w="50800" h="50800"/>
    </dgm:sp3d>
    <dgm:txPr/>
    <dgm:style>
      <a:lnRef idx="0">
        <a:scrgbClr r="0" g="0" b="0"/>
      </a:lnRef>
      <a:fillRef idx="2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flat" dir="t"/>
    </dgm:scene3d>
    <dgm:sp3d z="-190500" extrusionH="12700" prstMaterial="matte"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flat" dir="t"/>
    </dgm:scene3d>
    <dgm:sp3d z="190500" prstMaterial="plastic">
      <a:bevelT w="120900" h="88900"/>
      <a:bevelB w="88900" h="31750" prst="angle"/>
    </dgm:sp3d>
    <dgm:txPr/>
    <dgm:style>
      <a:lnRef idx="0">
        <a:scrgbClr r="0" g="0" b="0"/>
      </a:lnRef>
      <a:fillRef idx="1">
        <a:scrgbClr r="0" g="0" b="0"/>
      </a:fillRef>
      <a:effectRef idx="3">
        <a:scrgbClr r="0" g="0" b="0"/>
      </a:effectRef>
      <a:fontRef idx="minor">
        <a:schemeClr val="lt1"/>
      </a:fontRef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5.xml><?xml version="1.0" encoding="utf-8"?>
<dgm:styleDef xmlns:dgm="http://schemas.openxmlformats.org/drawingml/2006/diagram" xmlns:a="http://schemas.openxmlformats.org/drawingml/2006/main" uniqueId="urn:microsoft.com/office/officeart/2005/8/quickstyle/3d1">
  <dgm:title val=""/>
  <dgm:desc val=""/>
  <dgm:catLst>
    <dgm:cat type="3D" pri="11100"/>
  </dgm:catLst>
  <dgm:scene3d>
    <a:camera prst="orthographicFront"/>
    <a:lightRig rig="threePt" dir="t"/>
  </dgm:scene3d>
  <dgm:styleLbl name="node0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flat" dir="t"/>
    </dgm:scene3d>
    <dgm:sp3d z="127000" prstMaterial="plastic">
      <a:bevelT w="88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/>
    </dgm:style>
  </dgm:styleLbl>
  <dgm:styleLbl name="alignImgPlace1">
    <dgm:scene3d>
      <a:camera prst="orthographicFront"/>
      <a:lightRig rig="flat" dir="t"/>
    </dgm:scene3d>
    <dgm:sp3d prstMaterial="plastic">
      <a:bevelT w="88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/>
    </dgm:style>
  </dgm:styleLbl>
  <dgm:styleLbl name="bgImgPlace1">
    <dgm:scene3d>
      <a:camera prst="orthographicFront"/>
      <a:lightRig rig="flat" dir="t"/>
    </dgm:scene3d>
    <dgm:sp3d z="-190500" prstMaterial="plastic">
      <a:bevelT w="88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/>
    </dgm:style>
  </dgm:styleLbl>
  <dgm:styleLbl name="sibTrans2D1">
    <dgm:scene3d>
      <a:camera prst="orthographicFront"/>
      <a:lightRig rig="flat" dir="t"/>
    </dgm:scene3d>
    <dgm:sp3d z="-80000" prstMaterial="plastic">
      <a:bevelT w="50800" h="50800"/>
      <a:bevelB w="25400" h="25400" prst="angle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flat" dir="t"/>
    </dgm:scene3d>
    <dgm:sp3d z="127000" prstMaterial="plastic">
      <a:bevelT w="50800" h="50800"/>
      <a:bevelB w="25400" h="25400" prst="angle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flat" dir="t"/>
    </dgm:scene3d>
    <dgm:sp3d z="-190500" prstMaterial="plastic">
      <a:bevelT w="50800" h="50800"/>
      <a:bevelB w="25400" h="25400" prst="angle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flat" dir="t"/>
    </dgm:scene3d>
    <dgm:sp3d z="-40000" prstMaterial="matte"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 z="127000" prstMaterial="matte"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flat" dir="t"/>
    </dgm:scene3d>
    <dgm:sp3d z="-100000"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flat" dir="t"/>
    </dgm:scene3d>
    <dgm:sp3d z="-60000"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flat" dir="t"/>
    </dgm:scene3d>
    <dgm:sp3d z="-60000"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flat" dir="t"/>
    </dgm:scene3d>
    <dgm:sp3d z="-60000"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flat" dir="t"/>
    </dgm:scene3d>
    <dgm:sp3d prstMaterial="matte"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flat" dir="t"/>
    </dgm:scene3d>
    <dgm:sp3d prstMaterial="matte"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flat" dir="t"/>
    </dgm:scene3d>
    <dgm:sp3d prstMaterial="matte"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flat" dir="t"/>
    </dgm:scene3d>
    <dgm:sp3d prstMaterial="matte"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flat" dir="t"/>
    </dgm:scene3d>
    <dgm:sp3d z="190500"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conFgAcc1">
    <dgm:scene3d>
      <a:camera prst="orthographicFront"/>
      <a:lightRig rig="flat" dir="t"/>
    </dgm:scene3d>
    <dgm:sp3d z="190500"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alignAcc1">
    <dgm:scene3d>
      <a:camera prst="orthographicFront"/>
      <a:lightRig rig="flat" dir="t"/>
    </dgm:scene3d>
    <dgm:sp3d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trAlignAcc1">
    <dgm:scene3d>
      <a:camera prst="orthographicFront"/>
      <a:lightRig rig="flat" dir="t"/>
    </dgm:scene3d>
    <dgm:sp3d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bgAcc1">
    <dgm:scene3d>
      <a:camera prst="orthographicFront"/>
      <a:lightRig rig="flat" dir="t"/>
    </dgm:scene3d>
    <dgm:sp3d z="-190500"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solidFgAcc1">
    <dgm:scene3d>
      <a:camera prst="orthographicFront"/>
      <a:lightRig rig="flat" dir="t"/>
    </dgm:scene3d>
    <dgm:sp3d z="190500"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solidAlignAcc1">
    <dgm:scene3d>
      <a:camera prst="orthographicFront"/>
      <a:lightRig rig="flat" dir="t"/>
    </dgm:scene3d>
    <dgm:sp3d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solidBgAcc1">
    <dgm:scene3d>
      <a:camera prst="orthographicFront"/>
      <a:lightRig rig="flat" dir="t"/>
    </dgm:scene3d>
    <dgm:sp3d z="-190500"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fgAccFollowNode1">
    <dgm:scene3d>
      <a:camera prst="orthographicFront"/>
      <a:lightRig rig="flat" dir="t"/>
    </dgm:scene3d>
    <dgm:sp3d z="190500"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alignAccFollowNode1">
    <dgm:scene3d>
      <a:camera prst="orthographicFront"/>
      <a:lightRig rig="flat" dir="t"/>
    </dgm:scene3d>
    <dgm:sp3d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bgAccFollowNode1">
    <dgm:scene3d>
      <a:camera prst="orthographicFront"/>
      <a:lightRig rig="flat" dir="t"/>
    </dgm:scene3d>
    <dgm:sp3d z="-190500"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fgAcc0">
    <dgm:scene3d>
      <a:camera prst="orthographicFront"/>
      <a:lightRig rig="flat" dir="t"/>
    </dgm:scene3d>
    <dgm:sp3d z="190500"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fgAcc2">
    <dgm:scene3d>
      <a:camera prst="orthographicFront"/>
      <a:lightRig rig="flat" dir="t"/>
    </dgm:scene3d>
    <dgm:sp3d z="190500"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fgAcc3">
    <dgm:scene3d>
      <a:camera prst="orthographicFront"/>
      <a:lightRig rig="flat" dir="t"/>
    </dgm:scene3d>
    <dgm:sp3d z="190500"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fgAcc4">
    <dgm:scene3d>
      <a:camera prst="orthographicFront"/>
      <a:lightRig rig="flat" dir="t"/>
    </dgm:scene3d>
    <dgm:sp3d z="190500"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bgShp">
    <dgm:scene3d>
      <a:camera prst="orthographicFront"/>
      <a:lightRig rig="flat" dir="t"/>
    </dgm:scene3d>
    <dgm:sp3d z="-190500" extrusionH="12700" prstMaterial="plastic">
      <a:bevelT w="50800" h="50800"/>
    </dgm:sp3d>
    <dgm:txPr/>
    <dgm:style>
      <a:lnRef idx="0">
        <a:scrgbClr r="0" g="0" b="0"/>
      </a:lnRef>
      <a:fillRef idx="3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flat" dir="t"/>
    </dgm:scene3d>
    <dgm:sp3d z="-190500" extrusionH="12700" prstMaterial="plastic">
      <a:bevelT w="50800" h="50800"/>
    </dgm:sp3d>
    <dgm:txPr/>
    <dgm:style>
      <a:lnRef idx="0">
        <a:scrgbClr r="0" g="0" b="0"/>
      </a:lnRef>
      <a:fillRef idx="2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flat" dir="t"/>
    </dgm:scene3d>
    <dgm:sp3d z="-190500" extrusionH="12700" prstMaterial="matte"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flat" dir="t"/>
    </dgm:scene3d>
    <dgm:sp3d z="190500" prstMaterial="plastic">
      <a:bevelT w="120900" h="88900"/>
      <a:bevelB w="88900" h="31750" prst="angle"/>
    </dgm:sp3d>
    <dgm:txPr/>
    <dgm:style>
      <a:lnRef idx="0">
        <a:scrgbClr r="0" g="0" b="0"/>
      </a:lnRef>
      <a:fillRef idx="1">
        <a:scrgbClr r="0" g="0" b="0"/>
      </a:fillRef>
      <a:effectRef idx="3">
        <a:scrgbClr r="0" g="0" b="0"/>
      </a:effectRef>
      <a:fontRef idx="minor">
        <a:schemeClr val="lt1"/>
      </a:fontRef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6.xml><?xml version="1.0" encoding="utf-8"?>
<dgm:styleDef xmlns:dgm="http://schemas.openxmlformats.org/drawingml/2006/diagram" xmlns:a="http://schemas.openxmlformats.org/drawingml/2006/main" uniqueId="urn:microsoft.com/office/officeart/2005/8/quickstyle/3d1">
  <dgm:title val=""/>
  <dgm:desc val=""/>
  <dgm:catLst>
    <dgm:cat type="3D" pri="11100"/>
  </dgm:catLst>
  <dgm:scene3d>
    <a:camera prst="orthographicFront"/>
    <a:lightRig rig="threePt" dir="t"/>
  </dgm:scene3d>
  <dgm:styleLbl name="node0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flat" dir="t"/>
    </dgm:scene3d>
    <dgm:sp3d z="127000" prstMaterial="plastic">
      <a:bevelT w="88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/>
    </dgm:style>
  </dgm:styleLbl>
  <dgm:styleLbl name="alignImgPlace1">
    <dgm:scene3d>
      <a:camera prst="orthographicFront"/>
      <a:lightRig rig="flat" dir="t"/>
    </dgm:scene3d>
    <dgm:sp3d prstMaterial="plastic">
      <a:bevelT w="88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/>
    </dgm:style>
  </dgm:styleLbl>
  <dgm:styleLbl name="bgImgPlace1">
    <dgm:scene3d>
      <a:camera prst="orthographicFront"/>
      <a:lightRig rig="flat" dir="t"/>
    </dgm:scene3d>
    <dgm:sp3d z="-190500" prstMaterial="plastic">
      <a:bevelT w="88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/>
    </dgm:style>
  </dgm:styleLbl>
  <dgm:styleLbl name="sibTrans2D1">
    <dgm:scene3d>
      <a:camera prst="orthographicFront"/>
      <a:lightRig rig="flat" dir="t"/>
    </dgm:scene3d>
    <dgm:sp3d z="-80000" prstMaterial="plastic">
      <a:bevelT w="50800" h="50800"/>
      <a:bevelB w="25400" h="25400" prst="angle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flat" dir="t"/>
    </dgm:scene3d>
    <dgm:sp3d z="127000" prstMaterial="plastic">
      <a:bevelT w="50800" h="50800"/>
      <a:bevelB w="25400" h="25400" prst="angle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flat" dir="t"/>
    </dgm:scene3d>
    <dgm:sp3d z="-190500" prstMaterial="plastic">
      <a:bevelT w="50800" h="50800"/>
      <a:bevelB w="25400" h="25400" prst="angle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flat" dir="t"/>
    </dgm:scene3d>
    <dgm:sp3d z="-40000" prstMaterial="matte"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 z="127000" prstMaterial="matte"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flat" dir="t"/>
    </dgm:scene3d>
    <dgm:sp3d z="-100000"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flat" dir="t"/>
    </dgm:scene3d>
    <dgm:sp3d z="-60000"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flat" dir="t"/>
    </dgm:scene3d>
    <dgm:sp3d z="-60000"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flat" dir="t"/>
    </dgm:scene3d>
    <dgm:sp3d z="-60000"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flat" dir="t"/>
    </dgm:scene3d>
    <dgm:sp3d prstMaterial="matte"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flat" dir="t"/>
    </dgm:scene3d>
    <dgm:sp3d prstMaterial="matte"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flat" dir="t"/>
    </dgm:scene3d>
    <dgm:sp3d prstMaterial="matte"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flat" dir="t"/>
    </dgm:scene3d>
    <dgm:sp3d prstMaterial="matte"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flat" dir="t"/>
    </dgm:scene3d>
    <dgm:sp3d z="190500"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conFgAcc1">
    <dgm:scene3d>
      <a:camera prst="orthographicFront"/>
      <a:lightRig rig="flat" dir="t"/>
    </dgm:scene3d>
    <dgm:sp3d z="190500"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alignAcc1">
    <dgm:scene3d>
      <a:camera prst="orthographicFront"/>
      <a:lightRig rig="flat" dir="t"/>
    </dgm:scene3d>
    <dgm:sp3d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trAlignAcc1">
    <dgm:scene3d>
      <a:camera prst="orthographicFront"/>
      <a:lightRig rig="flat" dir="t"/>
    </dgm:scene3d>
    <dgm:sp3d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bgAcc1">
    <dgm:scene3d>
      <a:camera prst="orthographicFront"/>
      <a:lightRig rig="flat" dir="t"/>
    </dgm:scene3d>
    <dgm:sp3d z="-190500"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solidFgAcc1">
    <dgm:scene3d>
      <a:camera prst="orthographicFront"/>
      <a:lightRig rig="flat" dir="t"/>
    </dgm:scene3d>
    <dgm:sp3d z="190500"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solidAlignAcc1">
    <dgm:scene3d>
      <a:camera prst="orthographicFront"/>
      <a:lightRig rig="flat" dir="t"/>
    </dgm:scene3d>
    <dgm:sp3d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solidBgAcc1">
    <dgm:scene3d>
      <a:camera prst="orthographicFront"/>
      <a:lightRig rig="flat" dir="t"/>
    </dgm:scene3d>
    <dgm:sp3d z="-190500"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fgAccFollowNode1">
    <dgm:scene3d>
      <a:camera prst="orthographicFront"/>
      <a:lightRig rig="flat" dir="t"/>
    </dgm:scene3d>
    <dgm:sp3d z="190500"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alignAccFollowNode1">
    <dgm:scene3d>
      <a:camera prst="orthographicFront"/>
      <a:lightRig rig="flat" dir="t"/>
    </dgm:scene3d>
    <dgm:sp3d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bgAccFollowNode1">
    <dgm:scene3d>
      <a:camera prst="orthographicFront"/>
      <a:lightRig rig="flat" dir="t"/>
    </dgm:scene3d>
    <dgm:sp3d z="-190500"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fgAcc0">
    <dgm:scene3d>
      <a:camera prst="orthographicFront"/>
      <a:lightRig rig="flat" dir="t"/>
    </dgm:scene3d>
    <dgm:sp3d z="190500"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fgAcc2">
    <dgm:scene3d>
      <a:camera prst="orthographicFront"/>
      <a:lightRig rig="flat" dir="t"/>
    </dgm:scene3d>
    <dgm:sp3d z="190500"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fgAcc3">
    <dgm:scene3d>
      <a:camera prst="orthographicFront"/>
      <a:lightRig rig="flat" dir="t"/>
    </dgm:scene3d>
    <dgm:sp3d z="190500"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fgAcc4">
    <dgm:scene3d>
      <a:camera prst="orthographicFront"/>
      <a:lightRig rig="flat" dir="t"/>
    </dgm:scene3d>
    <dgm:sp3d z="190500"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bgShp">
    <dgm:scene3d>
      <a:camera prst="orthographicFront"/>
      <a:lightRig rig="flat" dir="t"/>
    </dgm:scene3d>
    <dgm:sp3d z="-190500" extrusionH="12700" prstMaterial="plastic">
      <a:bevelT w="50800" h="50800"/>
    </dgm:sp3d>
    <dgm:txPr/>
    <dgm:style>
      <a:lnRef idx="0">
        <a:scrgbClr r="0" g="0" b="0"/>
      </a:lnRef>
      <a:fillRef idx="3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flat" dir="t"/>
    </dgm:scene3d>
    <dgm:sp3d z="-190500" extrusionH="12700" prstMaterial="plastic">
      <a:bevelT w="50800" h="50800"/>
    </dgm:sp3d>
    <dgm:txPr/>
    <dgm:style>
      <a:lnRef idx="0">
        <a:scrgbClr r="0" g="0" b="0"/>
      </a:lnRef>
      <a:fillRef idx="2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flat" dir="t"/>
    </dgm:scene3d>
    <dgm:sp3d z="-190500" extrusionH="12700" prstMaterial="matte"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flat" dir="t"/>
    </dgm:scene3d>
    <dgm:sp3d z="190500" prstMaterial="plastic">
      <a:bevelT w="120900" h="88900"/>
      <a:bevelB w="88900" h="31750" prst="angle"/>
    </dgm:sp3d>
    <dgm:txPr/>
    <dgm:style>
      <a:lnRef idx="0">
        <a:scrgbClr r="0" g="0" b="0"/>
      </a:lnRef>
      <a:fillRef idx="1">
        <a:scrgbClr r="0" g="0" b="0"/>
      </a:fillRef>
      <a:effectRef idx="3">
        <a:scrgbClr r="0" g="0" b="0"/>
      </a:effectRef>
      <a:fontRef idx="minor">
        <a:schemeClr val="lt1"/>
      </a:fontRef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Inf. T&#233;cnica'!A1"/><Relationship Id="rId13" Type="http://schemas.openxmlformats.org/officeDocument/2006/relationships/hyperlink" Target="#'Comparativo Costos'!A1"/><Relationship Id="rId3" Type="http://schemas.openxmlformats.org/officeDocument/2006/relationships/diagramData" Target="../diagrams/data1.xml"/><Relationship Id="rId7" Type="http://schemas.microsoft.com/office/2007/relationships/diagramDrawing" Target="../diagrams/drawing1.xml"/><Relationship Id="rId12" Type="http://schemas.openxmlformats.org/officeDocument/2006/relationships/hyperlink" Target="#'Costos Clasificados'!A1"/><Relationship Id="rId2" Type="http://schemas.openxmlformats.org/officeDocument/2006/relationships/image" Target="../media/image2.jpg"/><Relationship Id="rId16" Type="http://schemas.openxmlformats.org/officeDocument/2006/relationships/image" Target="../media/image5.jpeg"/><Relationship Id="rId1" Type="http://schemas.openxmlformats.org/officeDocument/2006/relationships/image" Target="../media/image1.jpeg"/><Relationship Id="rId6" Type="http://schemas.openxmlformats.org/officeDocument/2006/relationships/diagramColors" Target="../diagrams/colors1.xml"/><Relationship Id="rId11" Type="http://schemas.openxmlformats.org/officeDocument/2006/relationships/hyperlink" Target="#'Costos Totales'!A1"/><Relationship Id="rId5" Type="http://schemas.openxmlformats.org/officeDocument/2006/relationships/diagramQuickStyle" Target="../diagrams/quickStyle1.xml"/><Relationship Id="rId15" Type="http://schemas.openxmlformats.org/officeDocument/2006/relationships/image" Target="../media/image4.jpeg"/><Relationship Id="rId10" Type="http://schemas.openxmlformats.org/officeDocument/2006/relationships/hyperlink" Target="#'Inversi&#243;n Inicial'!A1"/><Relationship Id="rId4" Type="http://schemas.openxmlformats.org/officeDocument/2006/relationships/diagramLayout" Target="../diagrams/layout1.xml"/><Relationship Id="rId9" Type="http://schemas.openxmlformats.org/officeDocument/2006/relationships/hyperlink" Target="#'Variables de Entrada'!A1"/><Relationship Id="rId14" Type="http://schemas.openxmlformats.org/officeDocument/2006/relationships/image" Target="../media/image3.jpeg"/></Relationships>
</file>

<file path=xl/drawings/_rels/drawing10.xml.rels><?xml version="1.0" encoding="UTF-8" standalone="yes"?>
<Relationships xmlns="http://schemas.openxmlformats.org/package/2006/relationships"><Relationship Id="rId8" Type="http://schemas.openxmlformats.org/officeDocument/2006/relationships/hyperlink" Target="#'Costos Clasificados'!A1"/><Relationship Id="rId3" Type="http://schemas.openxmlformats.org/officeDocument/2006/relationships/hyperlink" Target="#'Men&#250; Principal'!A1"/><Relationship Id="rId7" Type="http://schemas.openxmlformats.org/officeDocument/2006/relationships/hyperlink" Target="#'Costos Totales'!A1"/><Relationship Id="rId12" Type="http://schemas.openxmlformats.org/officeDocument/2006/relationships/hyperlink" Target="#'Comparativo Rentabilidad'!A1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hyperlink" Target="#'Inversi&#243;n Inicial'!A1"/><Relationship Id="rId11" Type="http://schemas.openxmlformats.org/officeDocument/2006/relationships/hyperlink" Target="#'Comparativo Ingresos'!A1"/><Relationship Id="rId5" Type="http://schemas.openxmlformats.org/officeDocument/2006/relationships/hyperlink" Target="#'Variables de Entrada'!A1"/><Relationship Id="rId10" Type="http://schemas.openxmlformats.org/officeDocument/2006/relationships/hyperlink" Target="#'Comparativo Productividad'!A1"/><Relationship Id="rId4" Type="http://schemas.openxmlformats.org/officeDocument/2006/relationships/hyperlink" Target="#'Inf. T&#233;cnica'!A1"/><Relationship Id="rId9" Type="http://schemas.openxmlformats.org/officeDocument/2006/relationships/hyperlink" Target="#'Comparativo Costos'!A1"/></Relationships>
</file>

<file path=xl/drawings/_rels/drawing11.xml.rels><?xml version="1.0" encoding="UTF-8" standalone="yes"?>
<Relationships xmlns="http://schemas.openxmlformats.org/package/2006/relationships"><Relationship Id="rId8" Type="http://schemas.openxmlformats.org/officeDocument/2006/relationships/hyperlink" Target="#'Comparativo Costos'!A1"/><Relationship Id="rId3" Type="http://schemas.openxmlformats.org/officeDocument/2006/relationships/hyperlink" Target="#'Inf. T&#233;cnica'!A1"/><Relationship Id="rId7" Type="http://schemas.openxmlformats.org/officeDocument/2006/relationships/hyperlink" Target="#'Costos Clasificados'!A1"/><Relationship Id="rId2" Type="http://schemas.openxmlformats.org/officeDocument/2006/relationships/hyperlink" Target="#'Men&#250; Principal'!A1"/><Relationship Id="rId1" Type="http://schemas.openxmlformats.org/officeDocument/2006/relationships/chart" Target="../charts/chart3.xml"/><Relationship Id="rId6" Type="http://schemas.openxmlformats.org/officeDocument/2006/relationships/hyperlink" Target="#'Costos Totales'!A1"/><Relationship Id="rId11" Type="http://schemas.openxmlformats.org/officeDocument/2006/relationships/hyperlink" Target="#'Comparativo Rentabilidad'!A1"/><Relationship Id="rId5" Type="http://schemas.openxmlformats.org/officeDocument/2006/relationships/hyperlink" Target="#'Inversi&#243;n Inicial'!A1"/><Relationship Id="rId10" Type="http://schemas.openxmlformats.org/officeDocument/2006/relationships/hyperlink" Target="#'Comparativo Ingresos'!A1"/><Relationship Id="rId4" Type="http://schemas.openxmlformats.org/officeDocument/2006/relationships/hyperlink" Target="#'Variables de Entrada'!A1"/><Relationship Id="rId9" Type="http://schemas.openxmlformats.org/officeDocument/2006/relationships/hyperlink" Target="#'Comparativo Productividad'!A1"/></Relationships>
</file>

<file path=xl/drawings/_rels/drawing12.xml.rels><?xml version="1.0" encoding="UTF-8" standalone="yes"?>
<Relationships xmlns="http://schemas.openxmlformats.org/package/2006/relationships"><Relationship Id="rId8" Type="http://schemas.openxmlformats.org/officeDocument/2006/relationships/hyperlink" Target="#'Comparativo Costos'!A1"/><Relationship Id="rId3" Type="http://schemas.openxmlformats.org/officeDocument/2006/relationships/hyperlink" Target="#'Inf. T&#233;cnica'!A1"/><Relationship Id="rId7" Type="http://schemas.openxmlformats.org/officeDocument/2006/relationships/hyperlink" Target="#'Costos Clasificados'!A1"/><Relationship Id="rId2" Type="http://schemas.openxmlformats.org/officeDocument/2006/relationships/chart" Target="../charts/chart4.xml"/><Relationship Id="rId1" Type="http://schemas.openxmlformats.org/officeDocument/2006/relationships/hyperlink" Target="#'Men&#250; Principal'!A1"/><Relationship Id="rId6" Type="http://schemas.openxmlformats.org/officeDocument/2006/relationships/hyperlink" Target="#'Costos Totales'!A1"/><Relationship Id="rId11" Type="http://schemas.openxmlformats.org/officeDocument/2006/relationships/hyperlink" Target="#'Comparativo Rentabilidad'!A1"/><Relationship Id="rId5" Type="http://schemas.openxmlformats.org/officeDocument/2006/relationships/hyperlink" Target="#'Inversi&#243;n Inicial'!A1"/><Relationship Id="rId10" Type="http://schemas.openxmlformats.org/officeDocument/2006/relationships/hyperlink" Target="#'Comparativo Ingresos'!A1"/><Relationship Id="rId4" Type="http://schemas.openxmlformats.org/officeDocument/2006/relationships/hyperlink" Target="#'Variables de Entrada'!A1"/><Relationship Id="rId9" Type="http://schemas.openxmlformats.org/officeDocument/2006/relationships/hyperlink" Target="#'Comparativo Productividad'!A1"/></Relationships>
</file>

<file path=xl/drawings/_rels/drawing13.xml.rels><?xml version="1.0" encoding="UTF-8" standalone="yes"?>
<Relationships xmlns="http://schemas.openxmlformats.org/package/2006/relationships"><Relationship Id="rId8" Type="http://schemas.openxmlformats.org/officeDocument/2006/relationships/hyperlink" Target="#'Comparativo Costos'!A1"/><Relationship Id="rId3" Type="http://schemas.openxmlformats.org/officeDocument/2006/relationships/hyperlink" Target="#'Inf. T&#233;cnica'!A1"/><Relationship Id="rId7" Type="http://schemas.openxmlformats.org/officeDocument/2006/relationships/hyperlink" Target="#'Costos Clasificados'!A1"/><Relationship Id="rId2" Type="http://schemas.openxmlformats.org/officeDocument/2006/relationships/chart" Target="../charts/chart5.xml"/><Relationship Id="rId1" Type="http://schemas.openxmlformats.org/officeDocument/2006/relationships/hyperlink" Target="#'Men&#250; Principal'!A1"/><Relationship Id="rId6" Type="http://schemas.openxmlformats.org/officeDocument/2006/relationships/hyperlink" Target="#'Costos Totales'!A1"/><Relationship Id="rId11" Type="http://schemas.openxmlformats.org/officeDocument/2006/relationships/hyperlink" Target="#'Comparativo Rentabilidad'!A1"/><Relationship Id="rId5" Type="http://schemas.openxmlformats.org/officeDocument/2006/relationships/hyperlink" Target="#'Inversi&#243;n Inicial'!A1"/><Relationship Id="rId10" Type="http://schemas.openxmlformats.org/officeDocument/2006/relationships/hyperlink" Target="#'Comparativo Ingresos'!A1"/><Relationship Id="rId4" Type="http://schemas.openxmlformats.org/officeDocument/2006/relationships/hyperlink" Target="#'Variables de Entrada'!A1"/><Relationship Id="rId9" Type="http://schemas.openxmlformats.org/officeDocument/2006/relationships/hyperlink" Target="#'Comparativo Productividad'!A1"/></Relationships>
</file>

<file path=xl/drawings/_rels/drawing14.xml.rels><?xml version="1.0" encoding="UTF-8" standalone="yes"?>
<Relationships xmlns="http://schemas.openxmlformats.org/package/2006/relationships"><Relationship Id="rId8" Type="http://schemas.openxmlformats.org/officeDocument/2006/relationships/hyperlink" Target="#'Comparativo Costos'!A1"/><Relationship Id="rId3" Type="http://schemas.openxmlformats.org/officeDocument/2006/relationships/hyperlink" Target="#'Inf. T&#233;cnica'!A1"/><Relationship Id="rId7" Type="http://schemas.openxmlformats.org/officeDocument/2006/relationships/hyperlink" Target="#'Costos Clasificados'!A1"/><Relationship Id="rId2" Type="http://schemas.openxmlformats.org/officeDocument/2006/relationships/chart" Target="../charts/chart6.xml"/><Relationship Id="rId1" Type="http://schemas.openxmlformats.org/officeDocument/2006/relationships/hyperlink" Target="#'Men&#250; Principal'!A1"/><Relationship Id="rId6" Type="http://schemas.openxmlformats.org/officeDocument/2006/relationships/hyperlink" Target="#'Costos Totales'!A1"/><Relationship Id="rId11" Type="http://schemas.openxmlformats.org/officeDocument/2006/relationships/hyperlink" Target="#'Comparativo Rentabilidad'!A1"/><Relationship Id="rId5" Type="http://schemas.openxmlformats.org/officeDocument/2006/relationships/hyperlink" Target="#'Inversi&#243;n Inicial'!A1"/><Relationship Id="rId10" Type="http://schemas.openxmlformats.org/officeDocument/2006/relationships/hyperlink" Target="#'Comparativo Ingresos'!A1"/><Relationship Id="rId4" Type="http://schemas.openxmlformats.org/officeDocument/2006/relationships/hyperlink" Target="#'Variables de Entrada'!A1"/><Relationship Id="rId9" Type="http://schemas.openxmlformats.org/officeDocument/2006/relationships/hyperlink" Target="#'Comparativo Productividad'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'Men&#250; Principal'!A1"/><Relationship Id="rId2" Type="http://schemas.openxmlformats.org/officeDocument/2006/relationships/image" Target="../media/image7.png"/><Relationship Id="rId1" Type="http://schemas.openxmlformats.org/officeDocument/2006/relationships/image" Target="../media/image6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Variables de Entrada'!A1"/><Relationship Id="rId7" Type="http://schemas.openxmlformats.org/officeDocument/2006/relationships/hyperlink" Target="#'Comparativo Costos'!A1"/><Relationship Id="rId2" Type="http://schemas.openxmlformats.org/officeDocument/2006/relationships/hyperlink" Target="#'Inf. T&#233;cnica'!A1"/><Relationship Id="rId1" Type="http://schemas.openxmlformats.org/officeDocument/2006/relationships/hyperlink" Target="#'Men&#250; Principal'!A1"/><Relationship Id="rId6" Type="http://schemas.openxmlformats.org/officeDocument/2006/relationships/hyperlink" Target="#'Costos Clasificados'!A1"/><Relationship Id="rId5" Type="http://schemas.openxmlformats.org/officeDocument/2006/relationships/hyperlink" Target="#'Costos Totales'!A1"/><Relationship Id="rId4" Type="http://schemas.openxmlformats.org/officeDocument/2006/relationships/hyperlink" Target="#'Inversi&#243;n Inicial'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'Variables de Entrada'!A1"/><Relationship Id="rId7" Type="http://schemas.openxmlformats.org/officeDocument/2006/relationships/hyperlink" Target="#'Comparativo Costos'!A1"/><Relationship Id="rId2" Type="http://schemas.openxmlformats.org/officeDocument/2006/relationships/hyperlink" Target="#'Inf. T&#233;cnica'!A1"/><Relationship Id="rId1" Type="http://schemas.openxmlformats.org/officeDocument/2006/relationships/hyperlink" Target="#'Men&#250; Principal'!A1"/><Relationship Id="rId6" Type="http://schemas.openxmlformats.org/officeDocument/2006/relationships/hyperlink" Target="#'Costos Clasificados'!A1"/><Relationship Id="rId5" Type="http://schemas.openxmlformats.org/officeDocument/2006/relationships/hyperlink" Target="#'Costos Totales'!A1"/><Relationship Id="rId4" Type="http://schemas.openxmlformats.org/officeDocument/2006/relationships/hyperlink" Target="#'Inversi&#243;n Inicial'!A1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hyperlink" Target="#'Variables de Entrada'!A1"/><Relationship Id="rId3" Type="http://schemas.openxmlformats.org/officeDocument/2006/relationships/diagramLayout" Target="../diagrams/layout2.xml"/><Relationship Id="rId7" Type="http://schemas.openxmlformats.org/officeDocument/2006/relationships/hyperlink" Target="#'Inf. T&#233;cnica'!A1"/><Relationship Id="rId12" Type="http://schemas.openxmlformats.org/officeDocument/2006/relationships/hyperlink" Target="#'Comparativo Costos'!A1"/><Relationship Id="rId2" Type="http://schemas.openxmlformats.org/officeDocument/2006/relationships/diagramData" Target="../diagrams/data2.xml"/><Relationship Id="rId1" Type="http://schemas.openxmlformats.org/officeDocument/2006/relationships/hyperlink" Target="#'Men&#250; Principal'!A1"/><Relationship Id="rId6" Type="http://schemas.microsoft.com/office/2007/relationships/diagramDrawing" Target="../diagrams/drawing2.xml"/><Relationship Id="rId11" Type="http://schemas.openxmlformats.org/officeDocument/2006/relationships/hyperlink" Target="#'Costos Clasificados'!A1"/><Relationship Id="rId5" Type="http://schemas.openxmlformats.org/officeDocument/2006/relationships/diagramColors" Target="../diagrams/colors2.xml"/><Relationship Id="rId10" Type="http://schemas.openxmlformats.org/officeDocument/2006/relationships/hyperlink" Target="#'Costos Totales'!A1"/><Relationship Id="rId4" Type="http://schemas.openxmlformats.org/officeDocument/2006/relationships/diagramQuickStyle" Target="../diagrams/quickStyle2.xml"/><Relationship Id="rId9" Type="http://schemas.openxmlformats.org/officeDocument/2006/relationships/hyperlink" Target="#'Inversi&#243;n Inicial'!A1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hyperlink" Target="#'Variables de Entrada'!A1"/><Relationship Id="rId3" Type="http://schemas.openxmlformats.org/officeDocument/2006/relationships/diagramQuickStyle" Target="../diagrams/quickStyle3.xml"/><Relationship Id="rId7" Type="http://schemas.openxmlformats.org/officeDocument/2006/relationships/hyperlink" Target="#'Inf. T&#233;cnica'!A1"/><Relationship Id="rId12" Type="http://schemas.openxmlformats.org/officeDocument/2006/relationships/hyperlink" Target="#'Comparativo Costos'!A1"/><Relationship Id="rId2" Type="http://schemas.openxmlformats.org/officeDocument/2006/relationships/diagramLayout" Target="../diagrams/layout3.xml"/><Relationship Id="rId1" Type="http://schemas.openxmlformats.org/officeDocument/2006/relationships/diagramData" Target="../diagrams/data3.xml"/><Relationship Id="rId6" Type="http://schemas.openxmlformats.org/officeDocument/2006/relationships/hyperlink" Target="#'Men&#250; Principal'!A1"/><Relationship Id="rId11" Type="http://schemas.openxmlformats.org/officeDocument/2006/relationships/hyperlink" Target="#'Costos Clasificados'!A1"/><Relationship Id="rId5" Type="http://schemas.microsoft.com/office/2007/relationships/diagramDrawing" Target="../diagrams/drawing3.xml"/><Relationship Id="rId10" Type="http://schemas.openxmlformats.org/officeDocument/2006/relationships/hyperlink" Target="#'Costos Totales'!A1"/><Relationship Id="rId4" Type="http://schemas.openxmlformats.org/officeDocument/2006/relationships/diagramColors" Target="../diagrams/colors3.xml"/><Relationship Id="rId9" Type="http://schemas.openxmlformats.org/officeDocument/2006/relationships/hyperlink" Target="#'Inversi&#243;n Inicial'!A1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hyperlink" Target="#'Variables de Entrada'!A1"/><Relationship Id="rId3" Type="http://schemas.openxmlformats.org/officeDocument/2006/relationships/diagramLayout" Target="../diagrams/layout4.xml"/><Relationship Id="rId7" Type="http://schemas.openxmlformats.org/officeDocument/2006/relationships/hyperlink" Target="#'Inf. T&#233;cnica'!A1"/><Relationship Id="rId12" Type="http://schemas.openxmlformats.org/officeDocument/2006/relationships/hyperlink" Target="#'Comparativo Costos'!A1"/><Relationship Id="rId2" Type="http://schemas.openxmlformats.org/officeDocument/2006/relationships/diagramData" Target="../diagrams/data4.xml"/><Relationship Id="rId1" Type="http://schemas.openxmlformats.org/officeDocument/2006/relationships/hyperlink" Target="#'Men&#250; Principal'!A1"/><Relationship Id="rId6" Type="http://schemas.microsoft.com/office/2007/relationships/diagramDrawing" Target="../diagrams/drawing4.xml"/><Relationship Id="rId11" Type="http://schemas.openxmlformats.org/officeDocument/2006/relationships/hyperlink" Target="#'Costos Clasificados'!A1"/><Relationship Id="rId5" Type="http://schemas.openxmlformats.org/officeDocument/2006/relationships/diagramColors" Target="../diagrams/colors4.xml"/><Relationship Id="rId10" Type="http://schemas.openxmlformats.org/officeDocument/2006/relationships/hyperlink" Target="#'Costos Totales'!A1"/><Relationship Id="rId4" Type="http://schemas.openxmlformats.org/officeDocument/2006/relationships/diagramQuickStyle" Target="../diagrams/quickStyle4.xml"/><Relationship Id="rId9" Type="http://schemas.openxmlformats.org/officeDocument/2006/relationships/hyperlink" Target="#'Inversi&#243;n Inicial'!A1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hyperlink" Target="#'Variables de Entrada'!A1"/><Relationship Id="rId3" Type="http://schemas.openxmlformats.org/officeDocument/2006/relationships/diagramLayout" Target="../diagrams/layout5.xml"/><Relationship Id="rId7" Type="http://schemas.openxmlformats.org/officeDocument/2006/relationships/hyperlink" Target="#'Inf. T&#233;cnica'!A1"/><Relationship Id="rId12" Type="http://schemas.openxmlformats.org/officeDocument/2006/relationships/hyperlink" Target="#'Comparativo Costos'!A1"/><Relationship Id="rId2" Type="http://schemas.openxmlformats.org/officeDocument/2006/relationships/diagramData" Target="../diagrams/data5.xml"/><Relationship Id="rId1" Type="http://schemas.openxmlformats.org/officeDocument/2006/relationships/hyperlink" Target="#'Men&#250; Principal'!A1"/><Relationship Id="rId6" Type="http://schemas.microsoft.com/office/2007/relationships/diagramDrawing" Target="../diagrams/drawing5.xml"/><Relationship Id="rId11" Type="http://schemas.openxmlformats.org/officeDocument/2006/relationships/hyperlink" Target="#'Costos Clasificados'!A1"/><Relationship Id="rId5" Type="http://schemas.openxmlformats.org/officeDocument/2006/relationships/diagramColors" Target="../diagrams/colors5.xml"/><Relationship Id="rId10" Type="http://schemas.openxmlformats.org/officeDocument/2006/relationships/hyperlink" Target="#'Costos Totales'!A1"/><Relationship Id="rId4" Type="http://schemas.openxmlformats.org/officeDocument/2006/relationships/diagramQuickStyle" Target="../diagrams/quickStyle5.xml"/><Relationship Id="rId9" Type="http://schemas.openxmlformats.org/officeDocument/2006/relationships/hyperlink" Target="#'Inversi&#243;n Inicial'!A1"/></Relationships>
</file>

<file path=xl/drawings/_rels/drawing9.xml.rels><?xml version="1.0" encoding="UTF-8" standalone="yes"?>
<Relationships xmlns="http://schemas.openxmlformats.org/package/2006/relationships"><Relationship Id="rId8" Type="http://schemas.openxmlformats.org/officeDocument/2006/relationships/hyperlink" Target="#'Variables de Entrada'!A1"/><Relationship Id="rId3" Type="http://schemas.openxmlformats.org/officeDocument/2006/relationships/diagramLayout" Target="../diagrams/layout6.xml"/><Relationship Id="rId7" Type="http://schemas.openxmlformats.org/officeDocument/2006/relationships/hyperlink" Target="#'Inf. T&#233;cnica'!A1"/><Relationship Id="rId12" Type="http://schemas.openxmlformats.org/officeDocument/2006/relationships/hyperlink" Target="#'Comparativo Costos'!A1"/><Relationship Id="rId2" Type="http://schemas.openxmlformats.org/officeDocument/2006/relationships/diagramData" Target="../diagrams/data6.xml"/><Relationship Id="rId1" Type="http://schemas.openxmlformats.org/officeDocument/2006/relationships/hyperlink" Target="#'Men&#250; Principal'!A1"/><Relationship Id="rId6" Type="http://schemas.microsoft.com/office/2007/relationships/diagramDrawing" Target="../diagrams/drawing6.xml"/><Relationship Id="rId11" Type="http://schemas.openxmlformats.org/officeDocument/2006/relationships/hyperlink" Target="#'Costos Clasificados'!A1"/><Relationship Id="rId5" Type="http://schemas.openxmlformats.org/officeDocument/2006/relationships/diagramColors" Target="../diagrams/colors6.xml"/><Relationship Id="rId10" Type="http://schemas.openxmlformats.org/officeDocument/2006/relationships/hyperlink" Target="#'Costos Totales'!A1"/><Relationship Id="rId4" Type="http://schemas.openxmlformats.org/officeDocument/2006/relationships/diagramQuickStyle" Target="../diagrams/quickStyle6.xml"/><Relationship Id="rId9" Type="http://schemas.openxmlformats.org/officeDocument/2006/relationships/hyperlink" Target="#'Inversi&#243;n Inicial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80925</xdr:colOff>
      <xdr:row>1</xdr:row>
      <xdr:rowOff>14250</xdr:rowOff>
    </xdr:from>
    <xdr:to>
      <xdr:col>16</xdr:col>
      <xdr:colOff>758925</xdr:colOff>
      <xdr:row>6</xdr:row>
      <xdr:rowOff>138525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2DB0ECA9-EA25-4330-9107-A98A0B5EEF1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06075" y="99975"/>
          <a:ext cx="1440000" cy="972000"/>
        </a:xfrm>
        <a:prstGeom prst="roundRect">
          <a:avLst>
            <a:gd name="adj" fmla="val 16667"/>
          </a:avLst>
        </a:prstGeom>
        <a:ln>
          <a:noFill/>
        </a:ln>
        <a:effectLst>
          <a:outerShdw blurRad="152400" dist="12000" dir="900000" sy="98000" kx="110000" ky="200000" algn="tl" rotWithShape="0">
            <a:srgbClr val="000000">
              <a:alpha val="30000"/>
            </a:srgbClr>
          </a:outerShdw>
        </a:effectLst>
        <a:scene3d>
          <a:camera prst="perspectiveRelaxed">
            <a:rot lat="19800000" lon="1200000" rev="20820000"/>
          </a:camera>
          <a:lightRig rig="threePt" dir="t"/>
        </a:scene3d>
        <a:sp3d contourW="6350" prstMaterial="matte">
          <a:bevelT w="101600" h="101600"/>
          <a:contourClr>
            <a:srgbClr val="969696"/>
          </a:contourClr>
        </a:sp3d>
      </xdr:spPr>
    </xdr:pic>
    <xdr:clientData/>
  </xdr:twoCellAnchor>
  <xdr:twoCellAnchor editAs="oneCell">
    <xdr:from>
      <xdr:col>3</xdr:col>
      <xdr:colOff>109385</xdr:colOff>
      <xdr:row>1</xdr:row>
      <xdr:rowOff>95175</xdr:rowOff>
    </xdr:from>
    <xdr:to>
      <xdr:col>7</xdr:col>
      <xdr:colOff>347623</xdr:colOff>
      <xdr:row>14</xdr:row>
      <xdr:rowOff>28575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2D5F5CE5-79F6-463C-8A46-A97E0E4444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61935" y="180900"/>
          <a:ext cx="3286238" cy="2305125"/>
        </a:xfrm>
        <a:prstGeom prst="round2DiagRect">
          <a:avLst>
            <a:gd name="adj1" fmla="val 9295"/>
            <a:gd name="adj2" fmla="val 0"/>
          </a:avLst>
        </a:prstGeom>
        <a:ln w="88900" cap="sq">
          <a:solidFill>
            <a:srgbClr val="FFFFFF"/>
          </a:solidFill>
          <a:miter lim="800000"/>
        </a:ln>
        <a:effectLst>
          <a:outerShdw blurRad="254000" algn="tl" rotWithShape="0">
            <a:srgbClr val="000000">
              <a:alpha val="43000"/>
            </a:srgbClr>
          </a:outerShdw>
        </a:effectLst>
      </xdr:spPr>
    </xdr:pic>
    <xdr:clientData/>
  </xdr:twoCellAnchor>
  <xdr:oneCellAnchor>
    <xdr:from>
      <xdr:col>3</xdr:col>
      <xdr:colOff>2370</xdr:colOff>
      <xdr:row>16</xdr:row>
      <xdr:rowOff>21723</xdr:rowOff>
    </xdr:from>
    <xdr:ext cx="9139297" cy="1026027"/>
    <xdr:sp macro="" textlink="">
      <xdr:nvSpPr>
        <xdr:cNvPr id="12" name="Rectángulo 11">
          <a:extLst>
            <a:ext uri="{FF2B5EF4-FFF2-40B4-BE49-F238E27FC236}">
              <a16:creationId xmlns:a16="http://schemas.microsoft.com/office/drawing/2014/main" id="{6032C15F-6AC6-41A6-9ED9-B4B740529652}"/>
            </a:ext>
          </a:extLst>
        </xdr:cNvPr>
        <xdr:cNvSpPr/>
      </xdr:nvSpPr>
      <xdr:spPr>
        <a:xfrm>
          <a:off x="1354920" y="2860173"/>
          <a:ext cx="9139297" cy="1026027"/>
        </a:xfrm>
        <a:prstGeom prst="rect">
          <a:avLst/>
        </a:prstGeom>
        <a:noFill/>
      </xdr:spPr>
      <xdr:txBody>
        <a:bodyPr wrap="none" lIns="91440" tIns="45720" rIns="91440" bIns="45720" anchor="ctr">
          <a:noAutofit/>
        </a:bodyPr>
        <a:lstStyle/>
        <a:p>
          <a:pPr algn="ctr"/>
          <a:r>
            <a:rPr lang="es-ES" sz="5400" b="1" cap="none" spc="0">
              <a:ln w="9525">
                <a:solidFill>
                  <a:schemeClr val="bg1"/>
                </a:solidFill>
                <a:prstDash val="solid"/>
              </a:ln>
              <a:solidFill>
                <a:schemeClr val="tx1"/>
              </a:solidFill>
              <a:effectLst>
                <a:outerShdw blurRad="12700" dist="38100" dir="2700000" algn="tl" rotWithShape="0">
                  <a:schemeClr val="bg1">
                    <a:lumMod val="50000"/>
                  </a:schemeClr>
                </a:outerShdw>
              </a:effectLst>
            </a:rPr>
            <a:t>Modelo de Costos Optimizados</a:t>
          </a:r>
        </a:p>
        <a:p>
          <a:pPr algn="ctr"/>
          <a:r>
            <a:rPr lang="es-ES" sz="5400" b="1" cap="none" spc="0">
              <a:ln w="9525">
                <a:solidFill>
                  <a:schemeClr val="bg1"/>
                </a:solidFill>
                <a:prstDash val="solid"/>
              </a:ln>
              <a:solidFill>
                <a:schemeClr val="tx1"/>
              </a:solidFill>
              <a:effectLst>
                <a:outerShdw blurRad="12700" dist="38100" dir="2700000" algn="tl" rotWithShape="0">
                  <a:schemeClr val="bg1">
                    <a:lumMod val="50000"/>
                  </a:schemeClr>
                </a:outerShdw>
              </a:effectLst>
            </a:rPr>
            <a:t> en la Producción de Café</a:t>
          </a:r>
        </a:p>
      </xdr:txBody>
    </xdr:sp>
    <xdr:clientData/>
  </xdr:oneCellAnchor>
  <xdr:twoCellAnchor editAs="absolute">
    <xdr:from>
      <xdr:col>7</xdr:col>
      <xdr:colOff>552450</xdr:colOff>
      <xdr:row>0</xdr:row>
      <xdr:rowOff>80963</xdr:rowOff>
    </xdr:from>
    <xdr:to>
      <xdr:col>14</xdr:col>
      <xdr:colOff>571499</xdr:colOff>
      <xdr:row>13</xdr:row>
      <xdr:rowOff>95250</xdr:rowOff>
    </xdr:to>
    <xdr:graphicFrame macro="">
      <xdr:nvGraphicFramePr>
        <xdr:cNvPr id="15" name="Diagrama 14">
          <a:extLst>
            <a:ext uri="{FF2B5EF4-FFF2-40B4-BE49-F238E27FC236}">
              <a16:creationId xmlns:a16="http://schemas.microsoft.com/office/drawing/2014/main" id="{5A719028-4A63-4748-BB1A-00D7D00D298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3" r:lo="rId4" r:qs="rId5" r:cs="rId6"/>
        </a:graphicData>
      </a:graphic>
    </xdr:graphicFrame>
    <xdr:clientData/>
  </xdr:twoCellAnchor>
  <xdr:twoCellAnchor>
    <xdr:from>
      <xdr:col>1</xdr:col>
      <xdr:colOff>19050</xdr:colOff>
      <xdr:row>1</xdr:row>
      <xdr:rowOff>19048</xdr:rowOff>
    </xdr:from>
    <xdr:to>
      <xdr:col>1</xdr:col>
      <xdr:colOff>1099050</xdr:colOff>
      <xdr:row>4</xdr:row>
      <xdr:rowOff>56323</xdr:rowOff>
    </xdr:to>
    <xdr:sp macro="" textlink="">
      <xdr:nvSpPr>
        <xdr:cNvPr id="16" name="Rectángulo: esquinas redondeadas 15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57E035D2-66A8-4DDF-8091-C69C01A45FFC}"/>
            </a:ext>
          </a:extLst>
        </xdr:cNvPr>
        <xdr:cNvSpPr/>
      </xdr:nvSpPr>
      <xdr:spPr>
        <a:xfrm>
          <a:off x="133350" y="104773"/>
          <a:ext cx="1080000" cy="504000"/>
        </a:xfrm>
        <a:prstGeom prst="roundRect">
          <a:avLst/>
        </a:prstGeom>
        <a:gradFill flip="none" rotWithShape="1">
          <a:gsLst>
            <a:gs pos="0">
              <a:schemeClr val="accent6">
                <a:lumMod val="67000"/>
              </a:schemeClr>
            </a:gs>
            <a:gs pos="48000">
              <a:schemeClr val="accent6">
                <a:lumMod val="97000"/>
                <a:lumOff val="3000"/>
              </a:schemeClr>
            </a:gs>
            <a:gs pos="100000">
              <a:schemeClr val="accent6">
                <a:lumMod val="60000"/>
                <a:lumOff val="40000"/>
              </a:schemeClr>
            </a:gs>
          </a:gsLst>
          <a:path path="circle">
            <a:fillToRect l="100000" t="100000"/>
          </a:path>
          <a:tileRect r="-100000" b="-100000"/>
        </a:gradFill>
        <a:ln>
          <a:noFill/>
        </a:ln>
        <a:effectLst>
          <a:glow rad="101600">
            <a:schemeClr val="accent6">
              <a:satMod val="175000"/>
              <a:alpha val="40000"/>
            </a:schemeClr>
          </a:glow>
          <a:outerShdw blurRad="76200" dir="18900000" sy="23000" kx="-1200000" algn="bl" rotWithShape="0">
            <a:prstClr val="black">
              <a:alpha val="20000"/>
            </a:prstClr>
          </a:outerShdw>
          <a:reflection blurRad="6350" stA="50000" endA="300" endPos="55500" dist="101600" dir="5400000" sy="-100000" algn="bl" rotWithShape="0"/>
        </a:effectLst>
        <a:scene3d>
          <a:camera prst="orthographicFront">
            <a:rot lat="0" lon="0" rev="0"/>
          </a:camera>
          <a:lightRig rig="contrasting" dir="t">
            <a:rot lat="0" lon="0" rev="1500000"/>
          </a:lightRig>
        </a:scene3d>
        <a:sp3d prstMaterial="metal">
          <a:bevelT w="88900" h="889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CO" sz="1100" b="1" i="1">
              <a:solidFill>
                <a:sysClr val="windowText" lastClr="000000"/>
              </a:solidFill>
            </a:rPr>
            <a:t>Información Técnica</a:t>
          </a:r>
        </a:p>
      </xdr:txBody>
    </xdr:sp>
    <xdr:clientData/>
  </xdr:twoCellAnchor>
  <xdr:twoCellAnchor>
    <xdr:from>
      <xdr:col>1</xdr:col>
      <xdr:colOff>9525</xdr:colOff>
      <xdr:row>5</xdr:row>
      <xdr:rowOff>57149</xdr:rowOff>
    </xdr:from>
    <xdr:to>
      <xdr:col>1</xdr:col>
      <xdr:colOff>1089525</xdr:colOff>
      <xdr:row>7</xdr:row>
      <xdr:rowOff>180149</xdr:rowOff>
    </xdr:to>
    <xdr:sp macro="" textlink="">
      <xdr:nvSpPr>
        <xdr:cNvPr id="17" name="Rectángulo: esquinas redondeadas 16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AFEE05CD-0378-4BEF-9945-75CF2EFC5017}"/>
            </a:ext>
          </a:extLst>
        </xdr:cNvPr>
        <xdr:cNvSpPr/>
      </xdr:nvSpPr>
      <xdr:spPr>
        <a:xfrm>
          <a:off x="123825" y="800099"/>
          <a:ext cx="1080000" cy="504000"/>
        </a:xfrm>
        <a:prstGeom prst="roundRect">
          <a:avLst/>
        </a:prstGeom>
        <a:gradFill flip="none" rotWithShape="1">
          <a:gsLst>
            <a:gs pos="0">
              <a:schemeClr val="accent6">
                <a:lumMod val="67000"/>
              </a:schemeClr>
            </a:gs>
            <a:gs pos="48000">
              <a:schemeClr val="accent6">
                <a:lumMod val="97000"/>
                <a:lumOff val="3000"/>
              </a:schemeClr>
            </a:gs>
            <a:gs pos="100000">
              <a:schemeClr val="accent6">
                <a:lumMod val="60000"/>
                <a:lumOff val="40000"/>
              </a:schemeClr>
            </a:gs>
          </a:gsLst>
          <a:path path="circle">
            <a:fillToRect l="100000" t="100000"/>
          </a:path>
          <a:tileRect r="-100000" b="-100000"/>
        </a:gradFill>
        <a:ln>
          <a:noFill/>
        </a:ln>
        <a:effectLst>
          <a:glow rad="101600">
            <a:schemeClr val="accent6">
              <a:satMod val="175000"/>
              <a:alpha val="40000"/>
            </a:schemeClr>
          </a:glow>
          <a:outerShdw blurRad="76200" dir="18900000" sy="23000" kx="-1200000" algn="bl" rotWithShape="0">
            <a:prstClr val="black">
              <a:alpha val="20000"/>
            </a:prstClr>
          </a:outerShdw>
          <a:reflection blurRad="6350" stA="50000" endA="300" endPos="55500" dist="101600" dir="5400000" sy="-100000" algn="bl" rotWithShape="0"/>
        </a:effectLst>
        <a:scene3d>
          <a:camera prst="orthographicFront">
            <a:rot lat="0" lon="0" rev="0"/>
          </a:camera>
          <a:lightRig rig="contrasting" dir="t">
            <a:rot lat="0" lon="0" rev="1500000"/>
          </a:lightRig>
        </a:scene3d>
        <a:sp3d prstMaterial="metal">
          <a:bevelT w="88900" h="889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CO" sz="1100" b="1" i="1">
              <a:solidFill>
                <a:sysClr val="windowText" lastClr="000000"/>
              </a:solidFill>
            </a:rPr>
            <a:t>Variables de Entrada</a:t>
          </a:r>
        </a:p>
      </xdr:txBody>
    </xdr:sp>
    <xdr:clientData/>
  </xdr:twoCellAnchor>
  <xdr:twoCellAnchor>
    <xdr:from>
      <xdr:col>1</xdr:col>
      <xdr:colOff>9525</xdr:colOff>
      <xdr:row>8</xdr:row>
      <xdr:rowOff>171449</xdr:rowOff>
    </xdr:from>
    <xdr:to>
      <xdr:col>1</xdr:col>
      <xdr:colOff>1089525</xdr:colOff>
      <xdr:row>11</xdr:row>
      <xdr:rowOff>103949</xdr:rowOff>
    </xdr:to>
    <xdr:sp macro="" textlink="">
      <xdr:nvSpPr>
        <xdr:cNvPr id="18" name="Rectángulo: esquinas redondeadas 17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71E6A3BA-CBF7-4A72-A556-04B164C41168}"/>
            </a:ext>
          </a:extLst>
        </xdr:cNvPr>
        <xdr:cNvSpPr/>
      </xdr:nvSpPr>
      <xdr:spPr>
        <a:xfrm>
          <a:off x="123825" y="1485899"/>
          <a:ext cx="1080000" cy="504000"/>
        </a:xfrm>
        <a:prstGeom prst="roundRect">
          <a:avLst/>
        </a:prstGeom>
        <a:gradFill flip="none" rotWithShape="1">
          <a:gsLst>
            <a:gs pos="0">
              <a:schemeClr val="accent6">
                <a:lumMod val="67000"/>
              </a:schemeClr>
            </a:gs>
            <a:gs pos="48000">
              <a:schemeClr val="accent6">
                <a:lumMod val="97000"/>
                <a:lumOff val="3000"/>
              </a:schemeClr>
            </a:gs>
            <a:gs pos="100000">
              <a:schemeClr val="accent6">
                <a:lumMod val="60000"/>
                <a:lumOff val="40000"/>
              </a:schemeClr>
            </a:gs>
          </a:gsLst>
          <a:path path="circle">
            <a:fillToRect l="100000" t="100000"/>
          </a:path>
          <a:tileRect r="-100000" b="-100000"/>
        </a:gradFill>
        <a:ln>
          <a:noFill/>
        </a:ln>
        <a:effectLst>
          <a:glow rad="101600">
            <a:schemeClr val="accent6">
              <a:satMod val="175000"/>
              <a:alpha val="40000"/>
            </a:schemeClr>
          </a:glow>
          <a:outerShdw blurRad="76200" dir="18900000" sy="23000" kx="-1200000" algn="bl" rotWithShape="0">
            <a:prstClr val="black">
              <a:alpha val="20000"/>
            </a:prstClr>
          </a:outerShdw>
          <a:reflection blurRad="6350" stA="50000" endA="300" endPos="55500" dist="101600" dir="5400000" sy="-100000" algn="bl" rotWithShape="0"/>
        </a:effectLst>
        <a:scene3d>
          <a:camera prst="orthographicFront">
            <a:rot lat="0" lon="0" rev="0"/>
          </a:camera>
          <a:lightRig rig="contrasting" dir="t">
            <a:rot lat="0" lon="0" rev="1500000"/>
          </a:lightRig>
        </a:scene3d>
        <a:sp3d prstMaterial="metal">
          <a:bevelT w="88900" h="889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CO" sz="1100" b="1" i="1">
              <a:solidFill>
                <a:sysClr val="windowText" lastClr="000000"/>
              </a:solidFill>
            </a:rPr>
            <a:t>Inversión Inicial</a:t>
          </a:r>
        </a:p>
      </xdr:txBody>
    </xdr:sp>
    <xdr:clientData/>
  </xdr:twoCellAnchor>
  <xdr:twoCellAnchor>
    <xdr:from>
      <xdr:col>1</xdr:col>
      <xdr:colOff>9525</xdr:colOff>
      <xdr:row>12</xdr:row>
      <xdr:rowOff>85724</xdr:rowOff>
    </xdr:from>
    <xdr:to>
      <xdr:col>1</xdr:col>
      <xdr:colOff>1089525</xdr:colOff>
      <xdr:row>15</xdr:row>
      <xdr:rowOff>18224</xdr:rowOff>
    </xdr:to>
    <xdr:sp macro="" textlink="">
      <xdr:nvSpPr>
        <xdr:cNvPr id="19" name="Rectángulo: esquinas redondeadas 18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756676E-3BBC-40ED-9C0C-0A8173373B05}"/>
            </a:ext>
          </a:extLst>
        </xdr:cNvPr>
        <xdr:cNvSpPr/>
      </xdr:nvSpPr>
      <xdr:spPr>
        <a:xfrm>
          <a:off x="123825" y="2162174"/>
          <a:ext cx="1080000" cy="504000"/>
        </a:xfrm>
        <a:prstGeom prst="roundRect">
          <a:avLst/>
        </a:prstGeom>
        <a:gradFill flip="none" rotWithShape="1">
          <a:gsLst>
            <a:gs pos="0">
              <a:schemeClr val="accent6">
                <a:lumMod val="67000"/>
              </a:schemeClr>
            </a:gs>
            <a:gs pos="48000">
              <a:schemeClr val="accent6">
                <a:lumMod val="97000"/>
                <a:lumOff val="3000"/>
              </a:schemeClr>
            </a:gs>
            <a:gs pos="100000">
              <a:schemeClr val="accent6">
                <a:lumMod val="60000"/>
                <a:lumOff val="40000"/>
              </a:schemeClr>
            </a:gs>
          </a:gsLst>
          <a:path path="circle">
            <a:fillToRect l="100000" t="100000"/>
          </a:path>
          <a:tileRect r="-100000" b="-100000"/>
        </a:gradFill>
        <a:ln>
          <a:noFill/>
        </a:ln>
        <a:effectLst>
          <a:glow rad="101600">
            <a:schemeClr val="accent6">
              <a:satMod val="175000"/>
              <a:alpha val="40000"/>
            </a:schemeClr>
          </a:glow>
          <a:outerShdw blurRad="76200" dir="18900000" sy="23000" kx="-1200000" algn="bl" rotWithShape="0">
            <a:prstClr val="black">
              <a:alpha val="20000"/>
            </a:prstClr>
          </a:outerShdw>
          <a:reflection blurRad="6350" stA="50000" endA="300" endPos="55500" dist="101600" dir="5400000" sy="-100000" algn="bl" rotWithShape="0"/>
        </a:effectLst>
        <a:scene3d>
          <a:camera prst="orthographicFront">
            <a:rot lat="0" lon="0" rev="0"/>
          </a:camera>
          <a:lightRig rig="contrasting" dir="t">
            <a:rot lat="0" lon="0" rev="1500000"/>
          </a:lightRig>
        </a:scene3d>
        <a:sp3d prstMaterial="metal">
          <a:bevelT w="88900" h="889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CO" sz="1100" b="1" i="1">
              <a:solidFill>
                <a:sysClr val="windowText" lastClr="000000"/>
              </a:solidFill>
            </a:rPr>
            <a:t>Costos Totales</a:t>
          </a:r>
          <a:r>
            <a:rPr lang="es-CO" sz="1100" b="1" i="1" baseline="0">
              <a:solidFill>
                <a:sysClr val="windowText" lastClr="000000"/>
              </a:solidFill>
            </a:rPr>
            <a:t> Acumulados</a:t>
          </a:r>
          <a:endParaRPr lang="es-CO" sz="1100" b="1" i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9525</xdr:colOff>
      <xdr:row>15</xdr:row>
      <xdr:rowOff>190499</xdr:rowOff>
    </xdr:from>
    <xdr:to>
      <xdr:col>1</xdr:col>
      <xdr:colOff>1089525</xdr:colOff>
      <xdr:row>18</xdr:row>
      <xdr:rowOff>122999</xdr:rowOff>
    </xdr:to>
    <xdr:sp macro="" textlink="">
      <xdr:nvSpPr>
        <xdr:cNvPr id="20" name="Rectángulo: esquinas redondeadas 19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F2FDC9B7-B568-41A3-AF96-77286E31F4B8}"/>
            </a:ext>
          </a:extLst>
        </xdr:cNvPr>
        <xdr:cNvSpPr/>
      </xdr:nvSpPr>
      <xdr:spPr>
        <a:xfrm>
          <a:off x="123825" y="2838449"/>
          <a:ext cx="1080000" cy="504000"/>
        </a:xfrm>
        <a:prstGeom prst="roundRect">
          <a:avLst/>
        </a:prstGeom>
        <a:gradFill flip="none" rotWithShape="1">
          <a:gsLst>
            <a:gs pos="0">
              <a:schemeClr val="accent6">
                <a:lumMod val="67000"/>
              </a:schemeClr>
            </a:gs>
            <a:gs pos="48000">
              <a:schemeClr val="accent6">
                <a:lumMod val="97000"/>
                <a:lumOff val="3000"/>
              </a:schemeClr>
            </a:gs>
            <a:gs pos="100000">
              <a:schemeClr val="accent6">
                <a:lumMod val="60000"/>
                <a:lumOff val="40000"/>
              </a:schemeClr>
            </a:gs>
          </a:gsLst>
          <a:path path="circle">
            <a:fillToRect l="100000" t="100000"/>
          </a:path>
          <a:tileRect r="-100000" b="-100000"/>
        </a:gradFill>
        <a:ln>
          <a:noFill/>
        </a:ln>
        <a:effectLst>
          <a:glow rad="101600">
            <a:schemeClr val="accent6">
              <a:satMod val="175000"/>
              <a:alpha val="40000"/>
            </a:schemeClr>
          </a:glow>
          <a:outerShdw blurRad="76200" dir="18900000" sy="23000" kx="-1200000" algn="bl" rotWithShape="0">
            <a:prstClr val="black">
              <a:alpha val="20000"/>
            </a:prstClr>
          </a:outerShdw>
          <a:reflection blurRad="6350" stA="50000" endA="300" endPos="55500" dist="101600" dir="5400000" sy="-100000" algn="bl" rotWithShape="0"/>
        </a:effectLst>
        <a:scene3d>
          <a:camera prst="orthographicFront">
            <a:rot lat="0" lon="0" rev="0"/>
          </a:camera>
          <a:lightRig rig="contrasting" dir="t">
            <a:rot lat="0" lon="0" rev="1500000"/>
          </a:lightRig>
        </a:scene3d>
        <a:sp3d prstMaterial="metal">
          <a:bevelT w="88900" h="889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CO" sz="1100" b="1" i="1">
              <a:solidFill>
                <a:sysClr val="windowText" lastClr="000000"/>
              </a:solidFill>
            </a:rPr>
            <a:t>Costos Totales Clasificados</a:t>
          </a:r>
        </a:p>
      </xdr:txBody>
    </xdr:sp>
    <xdr:clientData/>
  </xdr:twoCellAnchor>
  <xdr:twoCellAnchor editAs="absolute">
    <xdr:from>
      <xdr:col>1</xdr:col>
      <xdr:colOff>9525</xdr:colOff>
      <xdr:row>19</xdr:row>
      <xdr:rowOff>104774</xdr:rowOff>
    </xdr:from>
    <xdr:to>
      <xdr:col>1</xdr:col>
      <xdr:colOff>1089525</xdr:colOff>
      <xdr:row>22</xdr:row>
      <xdr:rowOff>37274</xdr:rowOff>
    </xdr:to>
    <xdr:sp macro="" textlink="">
      <xdr:nvSpPr>
        <xdr:cNvPr id="21" name="Rectángulo: esquinas redondeadas 20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85A2D37A-8760-4AA1-8264-FC5B25D2211B}"/>
            </a:ext>
          </a:extLst>
        </xdr:cNvPr>
        <xdr:cNvSpPr/>
      </xdr:nvSpPr>
      <xdr:spPr>
        <a:xfrm>
          <a:off x="123825" y="3514724"/>
          <a:ext cx="1080000" cy="504000"/>
        </a:xfrm>
        <a:prstGeom prst="roundRect">
          <a:avLst/>
        </a:prstGeom>
        <a:gradFill flip="none" rotWithShape="1">
          <a:gsLst>
            <a:gs pos="0">
              <a:schemeClr val="accent6">
                <a:lumMod val="67000"/>
              </a:schemeClr>
            </a:gs>
            <a:gs pos="48000">
              <a:schemeClr val="accent6">
                <a:lumMod val="97000"/>
                <a:lumOff val="3000"/>
              </a:schemeClr>
            </a:gs>
            <a:gs pos="100000">
              <a:schemeClr val="accent6">
                <a:lumMod val="60000"/>
                <a:lumOff val="40000"/>
              </a:schemeClr>
            </a:gs>
          </a:gsLst>
          <a:path path="circle">
            <a:fillToRect l="100000" t="100000"/>
          </a:path>
          <a:tileRect r="-100000" b="-100000"/>
        </a:gradFill>
        <a:ln>
          <a:noFill/>
        </a:ln>
        <a:effectLst>
          <a:glow rad="101600">
            <a:schemeClr val="accent6">
              <a:satMod val="175000"/>
              <a:alpha val="40000"/>
            </a:schemeClr>
          </a:glow>
          <a:outerShdw blurRad="76200" dir="18900000" sy="23000" kx="-1200000" algn="bl" rotWithShape="0">
            <a:prstClr val="black">
              <a:alpha val="20000"/>
            </a:prstClr>
          </a:outerShdw>
          <a:reflection blurRad="6350" stA="50000" endA="300" endPos="55500" dist="101600" dir="5400000" sy="-100000" algn="bl" rotWithShape="0"/>
        </a:effectLst>
        <a:scene3d>
          <a:camera prst="orthographicFront">
            <a:rot lat="0" lon="0" rev="0"/>
          </a:camera>
          <a:lightRig rig="contrasting" dir="t">
            <a:rot lat="0" lon="0" rev="1500000"/>
          </a:lightRig>
        </a:scene3d>
        <a:sp3d prstMaterial="metal">
          <a:bevelT w="88900" h="889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CO" sz="1100" b="1" i="1">
              <a:solidFill>
                <a:sysClr val="windowText" lastClr="000000"/>
              </a:solidFill>
            </a:rPr>
            <a:t>Comparativos</a:t>
          </a:r>
          <a:r>
            <a:rPr lang="es-CO" sz="1100" b="1" i="1" baseline="0">
              <a:solidFill>
                <a:sysClr val="windowText" lastClr="000000"/>
              </a:solidFill>
            </a:rPr>
            <a:t> de Costos</a:t>
          </a:r>
          <a:endParaRPr lang="es-CO" sz="1100" b="1" i="1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15</xdr:col>
      <xdr:colOff>83325</xdr:colOff>
      <xdr:row>5</xdr:row>
      <xdr:rowOff>140476</xdr:rowOff>
    </xdr:from>
    <xdr:to>
      <xdr:col>16</xdr:col>
      <xdr:colOff>761325</xdr:colOff>
      <xdr:row>10</xdr:row>
      <xdr:rowOff>159976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49C22BF-A3F3-4A03-967D-00709BE058C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79875" y="883426"/>
          <a:ext cx="1440000" cy="972000"/>
        </a:xfrm>
        <a:prstGeom prst="roundRect">
          <a:avLst>
            <a:gd name="adj" fmla="val 16667"/>
          </a:avLst>
        </a:prstGeom>
        <a:ln>
          <a:noFill/>
        </a:ln>
        <a:effectLst>
          <a:outerShdw blurRad="152400" dist="12000" dir="900000" sy="98000" kx="110000" ky="200000" algn="tl" rotWithShape="0">
            <a:srgbClr val="000000">
              <a:alpha val="30000"/>
            </a:srgbClr>
          </a:outerShdw>
        </a:effectLst>
        <a:scene3d>
          <a:camera prst="perspectiveRelaxed">
            <a:rot lat="19800000" lon="1200000" rev="20820000"/>
          </a:camera>
          <a:lightRig rig="threePt" dir="t"/>
        </a:scene3d>
        <a:sp3d contourW="6350" prstMaterial="matte">
          <a:bevelT w="101600" h="101600"/>
          <a:contourClr>
            <a:srgbClr val="969696"/>
          </a:contourClr>
        </a:sp3d>
      </xdr:spPr>
    </xdr:pic>
    <xdr:clientData/>
  </xdr:twoCellAnchor>
  <xdr:twoCellAnchor editAs="oneCell">
    <xdr:from>
      <xdr:col>15</xdr:col>
      <xdr:colOff>85725</xdr:colOff>
      <xdr:row>9</xdr:row>
      <xdr:rowOff>161926</xdr:rowOff>
    </xdr:from>
    <xdr:to>
      <xdr:col>17</xdr:col>
      <xdr:colOff>1725</xdr:colOff>
      <xdr:row>14</xdr:row>
      <xdr:rowOff>181426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C2CBB87-C4C1-4D19-BDCF-44C3D1FCACE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82275" y="1666876"/>
          <a:ext cx="1440000" cy="972000"/>
        </a:xfrm>
        <a:prstGeom prst="roundRect">
          <a:avLst>
            <a:gd name="adj" fmla="val 16667"/>
          </a:avLst>
        </a:prstGeom>
        <a:ln>
          <a:noFill/>
        </a:ln>
        <a:effectLst>
          <a:outerShdw blurRad="152400" dist="12000" dir="900000" sy="98000" kx="110000" ky="200000" algn="tl" rotWithShape="0">
            <a:srgbClr val="000000">
              <a:alpha val="30000"/>
            </a:srgbClr>
          </a:outerShdw>
        </a:effectLst>
        <a:scene3d>
          <a:camera prst="perspectiveRelaxed">
            <a:rot lat="19800000" lon="1200000" rev="20820000"/>
          </a:camera>
          <a:lightRig rig="threePt" dir="t"/>
        </a:scene3d>
        <a:sp3d contourW="6350" prstMaterial="matte">
          <a:bevelT w="101600" h="101600"/>
          <a:contourClr>
            <a:srgbClr val="969696"/>
          </a:contourClr>
        </a:sp3d>
      </xdr:spPr>
    </xdr:pic>
    <xdr:clientData/>
  </xdr:twoCellAnchor>
  <xdr:twoCellAnchor editAs="oneCell">
    <xdr:from>
      <xdr:col>15</xdr:col>
      <xdr:colOff>88050</xdr:colOff>
      <xdr:row>14</xdr:row>
      <xdr:rowOff>11850</xdr:rowOff>
    </xdr:from>
    <xdr:to>
      <xdr:col>17</xdr:col>
      <xdr:colOff>4050</xdr:colOff>
      <xdr:row>19</xdr:row>
      <xdr:rowOff>31350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621C2134-F719-4A4A-B974-D16870C4CD1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84600" y="2469300"/>
          <a:ext cx="1440000" cy="972000"/>
        </a:xfrm>
        <a:prstGeom prst="roundRect">
          <a:avLst>
            <a:gd name="adj" fmla="val 16667"/>
          </a:avLst>
        </a:prstGeom>
        <a:ln>
          <a:noFill/>
        </a:ln>
        <a:effectLst>
          <a:outerShdw blurRad="152400" dist="12000" dir="900000" sy="98000" kx="110000" ky="200000" algn="tl" rotWithShape="0">
            <a:srgbClr val="000000">
              <a:alpha val="30000"/>
            </a:srgbClr>
          </a:outerShdw>
        </a:effectLst>
        <a:scene3d>
          <a:camera prst="perspectiveRelaxed">
            <a:rot lat="19800000" lon="1200000" rev="20820000"/>
          </a:camera>
          <a:lightRig rig="threePt" dir="t"/>
        </a:scene3d>
        <a:sp3d contourW="6350" prstMaterial="matte">
          <a:bevelT w="101600" h="101600"/>
          <a:contourClr>
            <a:srgbClr val="969696"/>
          </a:contourClr>
        </a:sp3d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10</xdr:row>
      <xdr:rowOff>4762</xdr:rowOff>
    </xdr:from>
    <xdr:to>
      <xdr:col>8</xdr:col>
      <xdr:colOff>695325</xdr:colOff>
      <xdr:row>24</xdr:row>
      <xdr:rowOff>80962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891EA06D-EE7A-4BCB-AF43-F591F607FEB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47625</xdr:colOff>
      <xdr:row>9</xdr:row>
      <xdr:rowOff>195262</xdr:rowOff>
    </xdr:from>
    <xdr:to>
      <xdr:col>16</xdr:col>
      <xdr:colOff>619125</xdr:colOff>
      <xdr:row>24</xdr:row>
      <xdr:rowOff>71437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7D767EED-A620-4C5D-8910-04C03A5B05A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19050</xdr:colOff>
      <xdr:row>1</xdr:row>
      <xdr:rowOff>0</xdr:rowOff>
    </xdr:from>
    <xdr:to>
      <xdr:col>17</xdr:col>
      <xdr:colOff>352425</xdr:colOff>
      <xdr:row>2</xdr:row>
      <xdr:rowOff>47625</xdr:rowOff>
    </xdr:to>
    <xdr:sp macro="" textlink="">
      <xdr:nvSpPr>
        <xdr:cNvPr id="22" name="Flecha: hacia la izquierda 21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1EE14AA-84BB-46D7-A60E-052543D4AC74}"/>
            </a:ext>
          </a:extLst>
        </xdr:cNvPr>
        <xdr:cNvSpPr/>
      </xdr:nvSpPr>
      <xdr:spPr>
        <a:xfrm>
          <a:off x="10753725" y="85725"/>
          <a:ext cx="333375" cy="276225"/>
        </a:xfrm>
        <a:prstGeom prst="leftArrow">
          <a:avLst/>
        </a:prstGeom>
        <a:solidFill>
          <a:schemeClr val="accent2">
            <a:lumMod val="50000"/>
          </a:schemeClr>
        </a:solidFill>
        <a:ln>
          <a:noFill/>
        </a:ln>
        <a:effectLst>
          <a:outerShdw blurRad="149987" dist="250190" dir="8460000" algn="ctr">
            <a:srgbClr val="000000">
              <a:alpha val="28000"/>
            </a:srgbClr>
          </a:outerShdw>
        </a:effectLst>
        <a:scene3d>
          <a:camera prst="orthographicFront">
            <a:rot lat="0" lon="0" rev="0"/>
          </a:camera>
          <a:lightRig rig="contrasting" dir="t">
            <a:rot lat="0" lon="0" rev="1500000"/>
          </a:lightRig>
        </a:scene3d>
        <a:sp3d prstMaterial="metal">
          <a:bevelT w="88900" h="889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1</xdr:col>
      <xdr:colOff>9525</xdr:colOff>
      <xdr:row>1</xdr:row>
      <xdr:rowOff>0</xdr:rowOff>
    </xdr:from>
    <xdr:to>
      <xdr:col>1</xdr:col>
      <xdr:colOff>1089525</xdr:colOff>
      <xdr:row>3</xdr:row>
      <xdr:rowOff>189675</xdr:rowOff>
    </xdr:to>
    <xdr:sp macro="" textlink="">
      <xdr:nvSpPr>
        <xdr:cNvPr id="23" name="Rectángulo: esquinas redondeadas 22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86D7E74-21AF-4903-808D-F27078467307}"/>
            </a:ext>
          </a:extLst>
        </xdr:cNvPr>
        <xdr:cNvSpPr/>
      </xdr:nvSpPr>
      <xdr:spPr>
        <a:xfrm>
          <a:off x="123825" y="85725"/>
          <a:ext cx="1080000" cy="504000"/>
        </a:xfrm>
        <a:prstGeom prst="roundRect">
          <a:avLst/>
        </a:prstGeom>
        <a:gradFill flip="none" rotWithShape="1">
          <a:gsLst>
            <a:gs pos="0">
              <a:schemeClr val="accent6">
                <a:lumMod val="67000"/>
              </a:schemeClr>
            </a:gs>
            <a:gs pos="48000">
              <a:schemeClr val="accent6">
                <a:lumMod val="97000"/>
                <a:lumOff val="3000"/>
              </a:schemeClr>
            </a:gs>
            <a:gs pos="100000">
              <a:schemeClr val="accent6">
                <a:lumMod val="60000"/>
                <a:lumOff val="40000"/>
              </a:schemeClr>
            </a:gs>
          </a:gsLst>
          <a:path path="circle">
            <a:fillToRect l="100000" t="100000"/>
          </a:path>
          <a:tileRect r="-100000" b="-100000"/>
        </a:gradFill>
        <a:ln>
          <a:noFill/>
        </a:ln>
        <a:effectLst>
          <a:glow rad="101600">
            <a:schemeClr val="accent6">
              <a:satMod val="175000"/>
              <a:alpha val="40000"/>
            </a:schemeClr>
          </a:glow>
          <a:outerShdw blurRad="76200" dir="18900000" sy="23000" kx="-1200000" algn="bl" rotWithShape="0">
            <a:prstClr val="black">
              <a:alpha val="20000"/>
            </a:prstClr>
          </a:outerShdw>
          <a:reflection blurRad="6350" stA="50000" endA="300" endPos="55500" dist="101600" dir="5400000" sy="-100000" algn="bl" rotWithShape="0"/>
        </a:effectLst>
        <a:scene3d>
          <a:camera prst="orthographicFront">
            <a:rot lat="0" lon="0" rev="0"/>
          </a:camera>
          <a:lightRig rig="contrasting" dir="t">
            <a:rot lat="0" lon="0" rev="1500000"/>
          </a:lightRig>
        </a:scene3d>
        <a:sp3d prstMaterial="metal">
          <a:bevelT w="88900" h="889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CO" sz="1100" b="1" i="1">
              <a:solidFill>
                <a:sysClr val="windowText" lastClr="000000"/>
              </a:solidFill>
            </a:rPr>
            <a:t>Información Técnica</a:t>
          </a:r>
        </a:p>
      </xdr:txBody>
    </xdr:sp>
    <xdr:clientData/>
  </xdr:twoCellAnchor>
  <xdr:twoCellAnchor>
    <xdr:from>
      <xdr:col>1</xdr:col>
      <xdr:colOff>0</xdr:colOff>
      <xdr:row>5</xdr:row>
      <xdr:rowOff>1</xdr:rowOff>
    </xdr:from>
    <xdr:to>
      <xdr:col>1</xdr:col>
      <xdr:colOff>1080000</xdr:colOff>
      <xdr:row>7</xdr:row>
      <xdr:rowOff>123001</xdr:rowOff>
    </xdr:to>
    <xdr:sp macro="" textlink="">
      <xdr:nvSpPr>
        <xdr:cNvPr id="24" name="Rectángulo: esquinas redondeadas 23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E6959E1F-3118-4C31-B90F-B786D185A7A4}"/>
            </a:ext>
          </a:extLst>
        </xdr:cNvPr>
        <xdr:cNvSpPr/>
      </xdr:nvSpPr>
      <xdr:spPr>
        <a:xfrm>
          <a:off x="114300" y="781051"/>
          <a:ext cx="1080000" cy="504000"/>
        </a:xfrm>
        <a:prstGeom prst="roundRect">
          <a:avLst/>
        </a:prstGeom>
        <a:gradFill flip="none" rotWithShape="1">
          <a:gsLst>
            <a:gs pos="0">
              <a:schemeClr val="accent6">
                <a:lumMod val="67000"/>
              </a:schemeClr>
            </a:gs>
            <a:gs pos="48000">
              <a:schemeClr val="accent6">
                <a:lumMod val="97000"/>
                <a:lumOff val="3000"/>
              </a:schemeClr>
            </a:gs>
            <a:gs pos="100000">
              <a:schemeClr val="accent6">
                <a:lumMod val="60000"/>
                <a:lumOff val="40000"/>
              </a:schemeClr>
            </a:gs>
          </a:gsLst>
          <a:path path="circle">
            <a:fillToRect l="100000" t="100000"/>
          </a:path>
          <a:tileRect r="-100000" b="-100000"/>
        </a:gradFill>
        <a:ln>
          <a:noFill/>
        </a:ln>
        <a:effectLst>
          <a:glow rad="101600">
            <a:schemeClr val="accent6">
              <a:satMod val="175000"/>
              <a:alpha val="40000"/>
            </a:schemeClr>
          </a:glow>
          <a:outerShdw blurRad="76200" dir="18900000" sy="23000" kx="-1200000" algn="bl" rotWithShape="0">
            <a:prstClr val="black">
              <a:alpha val="20000"/>
            </a:prstClr>
          </a:outerShdw>
          <a:reflection blurRad="6350" stA="50000" endA="300" endPos="55500" dist="101600" dir="5400000" sy="-100000" algn="bl" rotWithShape="0"/>
        </a:effectLst>
        <a:scene3d>
          <a:camera prst="orthographicFront">
            <a:rot lat="0" lon="0" rev="0"/>
          </a:camera>
          <a:lightRig rig="contrasting" dir="t">
            <a:rot lat="0" lon="0" rev="1500000"/>
          </a:lightRig>
        </a:scene3d>
        <a:sp3d prstMaterial="metal">
          <a:bevelT w="88900" h="889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CO" sz="1100" b="1" i="1">
              <a:solidFill>
                <a:sysClr val="windowText" lastClr="000000"/>
              </a:solidFill>
            </a:rPr>
            <a:t>Variables de Entrada</a:t>
          </a:r>
        </a:p>
      </xdr:txBody>
    </xdr:sp>
    <xdr:clientData/>
  </xdr:twoCellAnchor>
  <xdr:twoCellAnchor>
    <xdr:from>
      <xdr:col>1</xdr:col>
      <xdr:colOff>0</xdr:colOff>
      <xdr:row>8</xdr:row>
      <xdr:rowOff>104776</xdr:rowOff>
    </xdr:from>
    <xdr:to>
      <xdr:col>1</xdr:col>
      <xdr:colOff>1080000</xdr:colOff>
      <xdr:row>11</xdr:row>
      <xdr:rowOff>18226</xdr:rowOff>
    </xdr:to>
    <xdr:sp macro="" textlink="">
      <xdr:nvSpPr>
        <xdr:cNvPr id="25" name="Rectángulo: esquinas redondeadas 24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37911861-0873-4A9E-9D48-768E54178091}"/>
            </a:ext>
          </a:extLst>
        </xdr:cNvPr>
        <xdr:cNvSpPr/>
      </xdr:nvSpPr>
      <xdr:spPr>
        <a:xfrm>
          <a:off x="114300" y="1466851"/>
          <a:ext cx="1080000" cy="504000"/>
        </a:xfrm>
        <a:prstGeom prst="roundRect">
          <a:avLst/>
        </a:prstGeom>
        <a:gradFill flip="none" rotWithShape="1">
          <a:gsLst>
            <a:gs pos="0">
              <a:schemeClr val="accent6">
                <a:lumMod val="67000"/>
              </a:schemeClr>
            </a:gs>
            <a:gs pos="48000">
              <a:schemeClr val="accent6">
                <a:lumMod val="97000"/>
                <a:lumOff val="3000"/>
              </a:schemeClr>
            </a:gs>
            <a:gs pos="100000">
              <a:schemeClr val="accent6">
                <a:lumMod val="60000"/>
                <a:lumOff val="40000"/>
              </a:schemeClr>
            </a:gs>
          </a:gsLst>
          <a:path path="circle">
            <a:fillToRect l="100000" t="100000"/>
          </a:path>
          <a:tileRect r="-100000" b="-100000"/>
        </a:gradFill>
        <a:ln>
          <a:noFill/>
        </a:ln>
        <a:effectLst>
          <a:glow rad="101600">
            <a:schemeClr val="accent6">
              <a:satMod val="175000"/>
              <a:alpha val="40000"/>
            </a:schemeClr>
          </a:glow>
          <a:outerShdw blurRad="76200" dir="18900000" sy="23000" kx="-1200000" algn="bl" rotWithShape="0">
            <a:prstClr val="black">
              <a:alpha val="20000"/>
            </a:prstClr>
          </a:outerShdw>
          <a:reflection blurRad="6350" stA="50000" endA="300" endPos="55500" dist="101600" dir="5400000" sy="-100000" algn="bl" rotWithShape="0"/>
        </a:effectLst>
        <a:scene3d>
          <a:camera prst="orthographicFront">
            <a:rot lat="0" lon="0" rev="0"/>
          </a:camera>
          <a:lightRig rig="contrasting" dir="t">
            <a:rot lat="0" lon="0" rev="1500000"/>
          </a:lightRig>
        </a:scene3d>
        <a:sp3d prstMaterial="metal">
          <a:bevelT w="88900" h="889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CO" sz="1100" b="1" i="1">
              <a:solidFill>
                <a:sysClr val="windowText" lastClr="000000"/>
              </a:solidFill>
            </a:rPr>
            <a:t>Inversión Inicial</a:t>
          </a:r>
        </a:p>
      </xdr:txBody>
    </xdr:sp>
    <xdr:clientData/>
  </xdr:twoCellAnchor>
  <xdr:twoCellAnchor>
    <xdr:from>
      <xdr:col>1</xdr:col>
      <xdr:colOff>0</xdr:colOff>
      <xdr:row>12</xdr:row>
      <xdr:rowOff>1</xdr:rowOff>
    </xdr:from>
    <xdr:to>
      <xdr:col>1</xdr:col>
      <xdr:colOff>1080000</xdr:colOff>
      <xdr:row>14</xdr:row>
      <xdr:rowOff>123001</xdr:rowOff>
    </xdr:to>
    <xdr:sp macro="" textlink="">
      <xdr:nvSpPr>
        <xdr:cNvPr id="26" name="Rectángulo: esquinas redondeadas 25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252B9D79-A3C1-4609-867F-F99F9CFDE0D7}"/>
            </a:ext>
          </a:extLst>
        </xdr:cNvPr>
        <xdr:cNvSpPr/>
      </xdr:nvSpPr>
      <xdr:spPr>
        <a:xfrm>
          <a:off x="114300" y="2143126"/>
          <a:ext cx="1080000" cy="504000"/>
        </a:xfrm>
        <a:prstGeom prst="roundRect">
          <a:avLst/>
        </a:prstGeom>
        <a:gradFill flip="none" rotWithShape="1">
          <a:gsLst>
            <a:gs pos="0">
              <a:schemeClr val="accent6">
                <a:lumMod val="67000"/>
              </a:schemeClr>
            </a:gs>
            <a:gs pos="48000">
              <a:schemeClr val="accent6">
                <a:lumMod val="97000"/>
                <a:lumOff val="3000"/>
              </a:schemeClr>
            </a:gs>
            <a:gs pos="100000">
              <a:schemeClr val="accent6">
                <a:lumMod val="60000"/>
                <a:lumOff val="40000"/>
              </a:schemeClr>
            </a:gs>
          </a:gsLst>
          <a:path path="circle">
            <a:fillToRect l="100000" t="100000"/>
          </a:path>
          <a:tileRect r="-100000" b="-100000"/>
        </a:gradFill>
        <a:ln>
          <a:noFill/>
        </a:ln>
        <a:effectLst>
          <a:glow rad="101600">
            <a:schemeClr val="accent6">
              <a:satMod val="175000"/>
              <a:alpha val="40000"/>
            </a:schemeClr>
          </a:glow>
          <a:outerShdw blurRad="76200" dir="18900000" sy="23000" kx="-1200000" algn="bl" rotWithShape="0">
            <a:prstClr val="black">
              <a:alpha val="20000"/>
            </a:prstClr>
          </a:outerShdw>
          <a:reflection blurRad="6350" stA="50000" endA="300" endPos="55500" dist="101600" dir="5400000" sy="-100000" algn="bl" rotWithShape="0"/>
        </a:effectLst>
        <a:scene3d>
          <a:camera prst="orthographicFront">
            <a:rot lat="0" lon="0" rev="0"/>
          </a:camera>
          <a:lightRig rig="contrasting" dir="t">
            <a:rot lat="0" lon="0" rev="1500000"/>
          </a:lightRig>
        </a:scene3d>
        <a:sp3d prstMaterial="metal">
          <a:bevelT w="88900" h="889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CO" sz="1100" b="1" i="1">
              <a:solidFill>
                <a:sysClr val="windowText" lastClr="000000"/>
              </a:solidFill>
            </a:rPr>
            <a:t>Costos Totales</a:t>
          </a:r>
          <a:r>
            <a:rPr lang="es-CO" sz="1100" b="1" i="1" baseline="0">
              <a:solidFill>
                <a:sysClr val="windowText" lastClr="000000"/>
              </a:solidFill>
            </a:rPr>
            <a:t> Acumulados</a:t>
          </a:r>
          <a:endParaRPr lang="es-CO" sz="1100" b="1" i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0</xdr:colOff>
      <xdr:row>15</xdr:row>
      <xdr:rowOff>104776</xdr:rowOff>
    </xdr:from>
    <xdr:to>
      <xdr:col>1</xdr:col>
      <xdr:colOff>1080000</xdr:colOff>
      <xdr:row>18</xdr:row>
      <xdr:rowOff>37276</xdr:rowOff>
    </xdr:to>
    <xdr:sp macro="" textlink="">
      <xdr:nvSpPr>
        <xdr:cNvPr id="27" name="Rectángulo: esquinas redondeadas 26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9A685AF8-F552-44F6-968B-637A72D71729}"/>
            </a:ext>
          </a:extLst>
        </xdr:cNvPr>
        <xdr:cNvSpPr/>
      </xdr:nvSpPr>
      <xdr:spPr>
        <a:xfrm>
          <a:off x="114300" y="2819401"/>
          <a:ext cx="1080000" cy="504000"/>
        </a:xfrm>
        <a:prstGeom prst="roundRect">
          <a:avLst/>
        </a:prstGeom>
        <a:gradFill flip="none" rotWithShape="1">
          <a:gsLst>
            <a:gs pos="0">
              <a:schemeClr val="accent6">
                <a:lumMod val="67000"/>
              </a:schemeClr>
            </a:gs>
            <a:gs pos="48000">
              <a:schemeClr val="accent6">
                <a:lumMod val="97000"/>
                <a:lumOff val="3000"/>
              </a:schemeClr>
            </a:gs>
            <a:gs pos="100000">
              <a:schemeClr val="accent6">
                <a:lumMod val="60000"/>
                <a:lumOff val="40000"/>
              </a:schemeClr>
            </a:gs>
          </a:gsLst>
          <a:path path="circle">
            <a:fillToRect l="100000" t="100000"/>
          </a:path>
          <a:tileRect r="-100000" b="-100000"/>
        </a:gradFill>
        <a:ln>
          <a:noFill/>
        </a:ln>
        <a:effectLst>
          <a:glow rad="101600">
            <a:schemeClr val="accent6">
              <a:satMod val="175000"/>
              <a:alpha val="40000"/>
            </a:schemeClr>
          </a:glow>
          <a:outerShdw blurRad="76200" dir="18900000" sy="23000" kx="-1200000" algn="bl" rotWithShape="0">
            <a:prstClr val="black">
              <a:alpha val="20000"/>
            </a:prstClr>
          </a:outerShdw>
          <a:reflection blurRad="6350" stA="50000" endA="300" endPos="55500" dist="101600" dir="5400000" sy="-100000" algn="bl" rotWithShape="0"/>
        </a:effectLst>
        <a:scene3d>
          <a:camera prst="orthographicFront">
            <a:rot lat="0" lon="0" rev="0"/>
          </a:camera>
          <a:lightRig rig="contrasting" dir="t">
            <a:rot lat="0" lon="0" rev="1500000"/>
          </a:lightRig>
        </a:scene3d>
        <a:sp3d prstMaterial="metal">
          <a:bevelT w="88900" h="889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CO" sz="1100" b="1" i="1">
              <a:solidFill>
                <a:sysClr val="windowText" lastClr="000000"/>
              </a:solidFill>
            </a:rPr>
            <a:t>Costos Totales Clasificados</a:t>
          </a:r>
        </a:p>
      </xdr:txBody>
    </xdr:sp>
    <xdr:clientData/>
  </xdr:twoCellAnchor>
  <xdr:twoCellAnchor editAs="absolute">
    <xdr:from>
      <xdr:col>1</xdr:col>
      <xdr:colOff>0</xdr:colOff>
      <xdr:row>19</xdr:row>
      <xdr:rowOff>19051</xdr:rowOff>
    </xdr:from>
    <xdr:to>
      <xdr:col>1</xdr:col>
      <xdr:colOff>1080000</xdr:colOff>
      <xdr:row>21</xdr:row>
      <xdr:rowOff>142051</xdr:rowOff>
    </xdr:to>
    <xdr:sp macro="" textlink="">
      <xdr:nvSpPr>
        <xdr:cNvPr id="28" name="Rectángulo: esquinas redondeadas 27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736852FE-AD13-4BB6-97DE-FB8C7D970058}"/>
            </a:ext>
          </a:extLst>
        </xdr:cNvPr>
        <xdr:cNvSpPr/>
      </xdr:nvSpPr>
      <xdr:spPr>
        <a:xfrm>
          <a:off x="114300" y="3495676"/>
          <a:ext cx="1080000" cy="504000"/>
        </a:xfrm>
        <a:prstGeom prst="roundRect">
          <a:avLst/>
        </a:prstGeom>
        <a:gradFill flip="none" rotWithShape="1">
          <a:gsLst>
            <a:gs pos="0">
              <a:schemeClr val="accent6">
                <a:lumMod val="67000"/>
              </a:schemeClr>
            </a:gs>
            <a:gs pos="48000">
              <a:schemeClr val="accent6">
                <a:lumMod val="97000"/>
                <a:lumOff val="3000"/>
              </a:schemeClr>
            </a:gs>
            <a:gs pos="100000">
              <a:schemeClr val="accent6">
                <a:lumMod val="60000"/>
                <a:lumOff val="40000"/>
              </a:schemeClr>
            </a:gs>
          </a:gsLst>
          <a:path path="circle">
            <a:fillToRect l="100000" t="100000"/>
          </a:path>
          <a:tileRect r="-100000" b="-100000"/>
        </a:gradFill>
        <a:ln>
          <a:noFill/>
        </a:ln>
        <a:effectLst>
          <a:glow rad="101600">
            <a:schemeClr val="accent6">
              <a:satMod val="175000"/>
              <a:alpha val="40000"/>
            </a:schemeClr>
          </a:glow>
          <a:outerShdw blurRad="76200" dir="18900000" sy="23000" kx="-1200000" algn="bl" rotWithShape="0">
            <a:prstClr val="black">
              <a:alpha val="20000"/>
            </a:prstClr>
          </a:outerShdw>
          <a:reflection blurRad="6350" stA="50000" endA="300" endPos="55500" dist="101600" dir="5400000" sy="-100000" algn="bl" rotWithShape="0"/>
        </a:effectLst>
        <a:scene3d>
          <a:camera prst="orthographicFront">
            <a:rot lat="0" lon="0" rev="0"/>
          </a:camera>
          <a:lightRig rig="contrasting" dir="t">
            <a:rot lat="0" lon="0" rev="1500000"/>
          </a:lightRig>
        </a:scene3d>
        <a:sp3d prstMaterial="metal">
          <a:bevelT w="88900" h="889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CO" sz="1100" b="1" i="1">
              <a:solidFill>
                <a:sysClr val="windowText" lastClr="000000"/>
              </a:solidFill>
            </a:rPr>
            <a:t>Comparativos</a:t>
          </a:r>
          <a:r>
            <a:rPr lang="es-CO" sz="1100" b="1" i="1" baseline="0">
              <a:solidFill>
                <a:sysClr val="windowText" lastClr="000000"/>
              </a:solidFill>
            </a:rPr>
            <a:t> de Costos</a:t>
          </a:r>
          <a:endParaRPr lang="es-CO" sz="1100" b="1" i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18</xdr:col>
      <xdr:colOff>318000</xdr:colOff>
      <xdr:row>6</xdr:row>
      <xdr:rowOff>148500</xdr:rowOff>
    </xdr:to>
    <xdr:sp macro="" textlink="">
      <xdr:nvSpPr>
        <xdr:cNvPr id="29" name="Rectángulo: esquinas redondeadas 28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E588A3EB-78E3-4E94-89F4-F5CCB59E64F7}"/>
            </a:ext>
          </a:extLst>
        </xdr:cNvPr>
        <xdr:cNvSpPr/>
      </xdr:nvSpPr>
      <xdr:spPr>
        <a:xfrm>
          <a:off x="10734675" y="400050"/>
          <a:ext cx="1080000" cy="720000"/>
        </a:xfrm>
        <a:prstGeom prst="roundRect">
          <a:avLst/>
        </a:prstGeom>
        <a:gradFill flip="none" rotWithShape="1">
          <a:gsLst>
            <a:gs pos="0">
              <a:schemeClr val="accent6">
                <a:lumMod val="67000"/>
              </a:schemeClr>
            </a:gs>
            <a:gs pos="48000">
              <a:schemeClr val="accent6">
                <a:lumMod val="97000"/>
                <a:lumOff val="3000"/>
              </a:schemeClr>
            </a:gs>
            <a:gs pos="100000">
              <a:schemeClr val="accent6">
                <a:lumMod val="60000"/>
                <a:lumOff val="40000"/>
              </a:schemeClr>
            </a:gs>
          </a:gsLst>
          <a:path path="circle">
            <a:fillToRect l="100000" t="100000"/>
          </a:path>
          <a:tileRect r="-100000" b="-100000"/>
        </a:gradFill>
        <a:ln>
          <a:noFill/>
        </a:ln>
        <a:effectLst>
          <a:glow rad="101600">
            <a:schemeClr val="accent6">
              <a:satMod val="175000"/>
              <a:alpha val="40000"/>
            </a:schemeClr>
          </a:glow>
          <a:outerShdw blurRad="76200" dir="18900000" sy="23000" kx="-1200000" algn="bl" rotWithShape="0">
            <a:prstClr val="black">
              <a:alpha val="20000"/>
            </a:prstClr>
          </a:outerShdw>
          <a:reflection blurRad="6350" stA="50000" endA="300" endPos="55500" dist="101600" dir="5400000" sy="-100000" algn="bl" rotWithShape="0"/>
        </a:effectLst>
        <a:scene3d>
          <a:camera prst="orthographicFront">
            <a:rot lat="0" lon="0" rev="0"/>
          </a:camera>
          <a:lightRig rig="contrasting" dir="t">
            <a:rot lat="0" lon="0" rev="1500000"/>
          </a:lightRig>
        </a:scene3d>
        <a:sp3d prstMaterial="metal">
          <a:bevelT w="88900" h="889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CO" sz="1100" b="1" i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Comparativo Productividad</a:t>
          </a:r>
        </a:p>
      </xdr:txBody>
    </xdr:sp>
    <xdr:clientData/>
  </xdr:twoCellAnchor>
  <xdr:twoCellAnchor>
    <xdr:from>
      <xdr:col>17</xdr:col>
      <xdr:colOff>0</xdr:colOff>
      <xdr:row>8</xdr:row>
      <xdr:rowOff>0</xdr:rowOff>
    </xdr:from>
    <xdr:to>
      <xdr:col>18</xdr:col>
      <xdr:colOff>318000</xdr:colOff>
      <xdr:row>11</xdr:row>
      <xdr:rowOff>129450</xdr:rowOff>
    </xdr:to>
    <xdr:sp macro="" textlink="">
      <xdr:nvSpPr>
        <xdr:cNvPr id="30" name="Rectángulo: esquinas redondeadas 29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4139E1A0-F433-4EFD-A922-B9C227777C49}"/>
            </a:ext>
          </a:extLst>
        </xdr:cNvPr>
        <xdr:cNvSpPr/>
      </xdr:nvSpPr>
      <xdr:spPr>
        <a:xfrm>
          <a:off x="10734675" y="1362075"/>
          <a:ext cx="1080000" cy="720000"/>
        </a:xfrm>
        <a:prstGeom prst="roundRect">
          <a:avLst/>
        </a:prstGeom>
        <a:gradFill flip="none" rotWithShape="1">
          <a:gsLst>
            <a:gs pos="0">
              <a:schemeClr val="accent6">
                <a:lumMod val="67000"/>
              </a:schemeClr>
            </a:gs>
            <a:gs pos="48000">
              <a:schemeClr val="accent6">
                <a:lumMod val="97000"/>
                <a:lumOff val="3000"/>
              </a:schemeClr>
            </a:gs>
            <a:gs pos="100000">
              <a:schemeClr val="accent6">
                <a:lumMod val="60000"/>
                <a:lumOff val="40000"/>
              </a:schemeClr>
            </a:gs>
          </a:gsLst>
          <a:path path="circle">
            <a:fillToRect l="100000" t="100000"/>
          </a:path>
          <a:tileRect r="-100000" b="-100000"/>
        </a:gradFill>
        <a:ln>
          <a:noFill/>
        </a:ln>
        <a:effectLst>
          <a:glow rad="101600">
            <a:schemeClr val="accent6">
              <a:satMod val="175000"/>
              <a:alpha val="40000"/>
            </a:schemeClr>
          </a:glow>
          <a:outerShdw blurRad="76200" dir="18900000" sy="23000" kx="-1200000" algn="bl" rotWithShape="0">
            <a:prstClr val="black">
              <a:alpha val="20000"/>
            </a:prstClr>
          </a:outerShdw>
          <a:reflection blurRad="6350" stA="50000" endA="300" endPos="55500" dist="101600" dir="5400000" sy="-100000" algn="bl" rotWithShape="0"/>
        </a:effectLst>
        <a:scene3d>
          <a:camera prst="orthographicFront">
            <a:rot lat="0" lon="0" rev="0"/>
          </a:camera>
          <a:lightRig rig="contrasting" dir="t">
            <a:rot lat="0" lon="0" rev="1500000"/>
          </a:lightRig>
        </a:scene3d>
        <a:sp3d prstMaterial="metal">
          <a:bevelT w="88900" h="889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CO" sz="1100" b="1" i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Comparativo Ingresos</a:t>
          </a:r>
        </a:p>
      </xdr:txBody>
    </xdr:sp>
    <xdr:clientData/>
  </xdr:twoCellAnchor>
  <xdr:twoCellAnchor>
    <xdr:from>
      <xdr:col>17</xdr:col>
      <xdr:colOff>0</xdr:colOff>
      <xdr:row>12</xdr:row>
      <xdr:rowOff>171450</xdr:rowOff>
    </xdr:from>
    <xdr:to>
      <xdr:col>18</xdr:col>
      <xdr:colOff>318000</xdr:colOff>
      <xdr:row>16</xdr:row>
      <xdr:rowOff>129450</xdr:rowOff>
    </xdr:to>
    <xdr:sp macro="" textlink="">
      <xdr:nvSpPr>
        <xdr:cNvPr id="31" name="Rectángulo: esquinas redondeadas 30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8FA5D2D8-38FE-428F-984E-4DE895766A9D}"/>
            </a:ext>
          </a:extLst>
        </xdr:cNvPr>
        <xdr:cNvSpPr/>
      </xdr:nvSpPr>
      <xdr:spPr>
        <a:xfrm>
          <a:off x="10734675" y="2314575"/>
          <a:ext cx="1080000" cy="720000"/>
        </a:xfrm>
        <a:prstGeom prst="roundRect">
          <a:avLst/>
        </a:prstGeom>
        <a:gradFill flip="none" rotWithShape="1">
          <a:gsLst>
            <a:gs pos="0">
              <a:schemeClr val="accent6">
                <a:lumMod val="67000"/>
              </a:schemeClr>
            </a:gs>
            <a:gs pos="48000">
              <a:schemeClr val="accent6">
                <a:lumMod val="97000"/>
                <a:lumOff val="3000"/>
              </a:schemeClr>
            </a:gs>
            <a:gs pos="100000">
              <a:schemeClr val="accent6">
                <a:lumMod val="60000"/>
                <a:lumOff val="40000"/>
              </a:schemeClr>
            </a:gs>
          </a:gsLst>
          <a:path path="circle">
            <a:fillToRect l="100000" t="100000"/>
          </a:path>
          <a:tileRect r="-100000" b="-100000"/>
        </a:gradFill>
        <a:ln>
          <a:noFill/>
        </a:ln>
        <a:effectLst>
          <a:glow rad="101600">
            <a:schemeClr val="accent6">
              <a:satMod val="175000"/>
              <a:alpha val="40000"/>
            </a:schemeClr>
          </a:glow>
          <a:outerShdw blurRad="76200" dir="18900000" sy="23000" kx="-1200000" algn="bl" rotWithShape="0">
            <a:prstClr val="black">
              <a:alpha val="20000"/>
            </a:prstClr>
          </a:outerShdw>
          <a:reflection blurRad="6350" stA="50000" endA="300" endPos="55500" dist="101600" dir="5400000" sy="-100000" algn="bl" rotWithShape="0"/>
        </a:effectLst>
        <a:scene3d>
          <a:camera prst="orthographicFront">
            <a:rot lat="0" lon="0" rev="0"/>
          </a:camera>
          <a:lightRig rig="contrasting" dir="t">
            <a:rot lat="0" lon="0" rev="1500000"/>
          </a:lightRig>
        </a:scene3d>
        <a:sp3d prstMaterial="metal">
          <a:bevelT w="88900" h="889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CO" sz="1100" b="1" i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Comparativo</a:t>
          </a:r>
          <a:r>
            <a:rPr lang="es-CO" sz="1100" b="1" i="1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Rentabilidad</a:t>
          </a:r>
          <a:endParaRPr lang="es-CO" sz="1100" b="1" i="1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57149</xdr:colOff>
      <xdr:row>4</xdr:row>
      <xdr:rowOff>9525</xdr:rowOff>
    </xdr:from>
    <xdr:to>
      <xdr:col>14</xdr:col>
      <xdr:colOff>752474</xdr:colOff>
      <xdr:row>23</xdr:row>
      <xdr:rowOff>28575</xdr:rowOff>
    </xdr:to>
    <xdr:graphicFrame macro="">
      <xdr:nvGraphicFramePr>
        <xdr:cNvPr id="21" name="Gráfico 20">
          <a:extLst>
            <a:ext uri="{FF2B5EF4-FFF2-40B4-BE49-F238E27FC236}">
              <a16:creationId xmlns:a16="http://schemas.microsoft.com/office/drawing/2014/main" id="{9C0E03A8-9E31-4E8D-A1A3-9CAEE114F8E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9525</xdr:colOff>
      <xdr:row>0</xdr:row>
      <xdr:rowOff>38101</xdr:rowOff>
    </xdr:from>
    <xdr:to>
      <xdr:col>15</xdr:col>
      <xdr:colOff>342900</xdr:colOff>
      <xdr:row>2</xdr:row>
      <xdr:rowOff>1</xdr:rowOff>
    </xdr:to>
    <xdr:sp macro="" textlink="">
      <xdr:nvSpPr>
        <xdr:cNvPr id="22" name="Flecha: hacia la izquierda 2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5C2E145-7D9F-4D1D-BAF8-9AC25DB73E34}"/>
            </a:ext>
          </a:extLst>
        </xdr:cNvPr>
        <xdr:cNvSpPr/>
      </xdr:nvSpPr>
      <xdr:spPr>
        <a:xfrm>
          <a:off x="11677650" y="38101"/>
          <a:ext cx="333375" cy="276225"/>
        </a:xfrm>
        <a:prstGeom prst="leftArrow">
          <a:avLst/>
        </a:prstGeom>
        <a:solidFill>
          <a:schemeClr val="accent2">
            <a:lumMod val="50000"/>
          </a:schemeClr>
        </a:solidFill>
        <a:ln>
          <a:noFill/>
        </a:ln>
        <a:effectLst>
          <a:outerShdw blurRad="149987" dist="250190" dir="8460000" algn="ctr">
            <a:srgbClr val="000000">
              <a:alpha val="28000"/>
            </a:srgbClr>
          </a:outerShdw>
        </a:effectLst>
        <a:scene3d>
          <a:camera prst="orthographicFront">
            <a:rot lat="0" lon="0" rev="0"/>
          </a:camera>
          <a:lightRig rig="contrasting" dir="t">
            <a:rot lat="0" lon="0" rev="1500000"/>
          </a:lightRig>
        </a:scene3d>
        <a:sp3d prstMaterial="metal">
          <a:bevelT w="88900" h="889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1</xdr:col>
      <xdr:colOff>9525</xdr:colOff>
      <xdr:row>1</xdr:row>
      <xdr:rowOff>0</xdr:rowOff>
    </xdr:from>
    <xdr:to>
      <xdr:col>1</xdr:col>
      <xdr:colOff>1089525</xdr:colOff>
      <xdr:row>3</xdr:row>
      <xdr:rowOff>189675</xdr:rowOff>
    </xdr:to>
    <xdr:sp macro="" textlink="">
      <xdr:nvSpPr>
        <xdr:cNvPr id="27" name="Rectángulo: esquinas redondeadas 2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5D0BAF5-BEE7-4B37-AB43-2B842AEB46FE}"/>
            </a:ext>
          </a:extLst>
        </xdr:cNvPr>
        <xdr:cNvSpPr/>
      </xdr:nvSpPr>
      <xdr:spPr>
        <a:xfrm>
          <a:off x="123825" y="85725"/>
          <a:ext cx="1080000" cy="504000"/>
        </a:xfrm>
        <a:prstGeom prst="roundRect">
          <a:avLst/>
        </a:prstGeom>
        <a:gradFill flip="none" rotWithShape="1">
          <a:gsLst>
            <a:gs pos="0">
              <a:schemeClr val="accent6">
                <a:lumMod val="67000"/>
              </a:schemeClr>
            </a:gs>
            <a:gs pos="48000">
              <a:schemeClr val="accent6">
                <a:lumMod val="97000"/>
                <a:lumOff val="3000"/>
              </a:schemeClr>
            </a:gs>
            <a:gs pos="100000">
              <a:schemeClr val="accent6">
                <a:lumMod val="60000"/>
                <a:lumOff val="40000"/>
              </a:schemeClr>
            </a:gs>
          </a:gsLst>
          <a:path path="circle">
            <a:fillToRect l="100000" t="100000"/>
          </a:path>
          <a:tileRect r="-100000" b="-100000"/>
        </a:gradFill>
        <a:ln>
          <a:noFill/>
        </a:ln>
        <a:effectLst>
          <a:glow rad="101600">
            <a:schemeClr val="accent6">
              <a:satMod val="175000"/>
              <a:alpha val="40000"/>
            </a:schemeClr>
          </a:glow>
          <a:outerShdw blurRad="76200" dir="18900000" sy="23000" kx="-1200000" algn="bl" rotWithShape="0">
            <a:prstClr val="black">
              <a:alpha val="20000"/>
            </a:prstClr>
          </a:outerShdw>
          <a:reflection blurRad="6350" stA="50000" endA="300" endPos="55500" dist="101600" dir="5400000" sy="-100000" algn="bl" rotWithShape="0"/>
        </a:effectLst>
        <a:scene3d>
          <a:camera prst="orthographicFront">
            <a:rot lat="0" lon="0" rev="0"/>
          </a:camera>
          <a:lightRig rig="contrasting" dir="t">
            <a:rot lat="0" lon="0" rev="1500000"/>
          </a:lightRig>
        </a:scene3d>
        <a:sp3d prstMaterial="metal">
          <a:bevelT w="88900" h="889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CO" sz="1100" b="1" i="1">
              <a:solidFill>
                <a:sysClr val="windowText" lastClr="000000"/>
              </a:solidFill>
            </a:rPr>
            <a:t>Información Técnica</a:t>
          </a:r>
        </a:p>
      </xdr:txBody>
    </xdr:sp>
    <xdr:clientData/>
  </xdr:twoCellAnchor>
  <xdr:twoCellAnchor>
    <xdr:from>
      <xdr:col>1</xdr:col>
      <xdr:colOff>0</xdr:colOff>
      <xdr:row>5</xdr:row>
      <xdr:rowOff>1</xdr:rowOff>
    </xdr:from>
    <xdr:to>
      <xdr:col>1</xdr:col>
      <xdr:colOff>1080000</xdr:colOff>
      <xdr:row>7</xdr:row>
      <xdr:rowOff>123001</xdr:rowOff>
    </xdr:to>
    <xdr:sp macro="" textlink="">
      <xdr:nvSpPr>
        <xdr:cNvPr id="28" name="Rectángulo: esquinas redondeadas 2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AF69EA0-E421-45D3-83CB-E25F0E3E2A83}"/>
            </a:ext>
          </a:extLst>
        </xdr:cNvPr>
        <xdr:cNvSpPr/>
      </xdr:nvSpPr>
      <xdr:spPr>
        <a:xfrm>
          <a:off x="114300" y="781051"/>
          <a:ext cx="1080000" cy="504000"/>
        </a:xfrm>
        <a:prstGeom prst="roundRect">
          <a:avLst/>
        </a:prstGeom>
        <a:gradFill flip="none" rotWithShape="1">
          <a:gsLst>
            <a:gs pos="0">
              <a:schemeClr val="accent6">
                <a:lumMod val="67000"/>
              </a:schemeClr>
            </a:gs>
            <a:gs pos="48000">
              <a:schemeClr val="accent6">
                <a:lumMod val="97000"/>
                <a:lumOff val="3000"/>
              </a:schemeClr>
            </a:gs>
            <a:gs pos="100000">
              <a:schemeClr val="accent6">
                <a:lumMod val="60000"/>
                <a:lumOff val="40000"/>
              </a:schemeClr>
            </a:gs>
          </a:gsLst>
          <a:path path="circle">
            <a:fillToRect l="100000" t="100000"/>
          </a:path>
          <a:tileRect r="-100000" b="-100000"/>
        </a:gradFill>
        <a:ln>
          <a:noFill/>
        </a:ln>
        <a:effectLst>
          <a:glow rad="101600">
            <a:schemeClr val="accent6">
              <a:satMod val="175000"/>
              <a:alpha val="40000"/>
            </a:schemeClr>
          </a:glow>
          <a:outerShdw blurRad="76200" dir="18900000" sy="23000" kx="-1200000" algn="bl" rotWithShape="0">
            <a:prstClr val="black">
              <a:alpha val="20000"/>
            </a:prstClr>
          </a:outerShdw>
          <a:reflection blurRad="6350" stA="50000" endA="300" endPos="55500" dist="101600" dir="5400000" sy="-100000" algn="bl" rotWithShape="0"/>
        </a:effectLst>
        <a:scene3d>
          <a:camera prst="orthographicFront">
            <a:rot lat="0" lon="0" rev="0"/>
          </a:camera>
          <a:lightRig rig="contrasting" dir="t">
            <a:rot lat="0" lon="0" rev="1500000"/>
          </a:lightRig>
        </a:scene3d>
        <a:sp3d prstMaterial="metal">
          <a:bevelT w="88900" h="889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CO" sz="1100" b="1" i="1">
              <a:solidFill>
                <a:sysClr val="windowText" lastClr="000000"/>
              </a:solidFill>
            </a:rPr>
            <a:t>Variables de Entrada</a:t>
          </a:r>
        </a:p>
      </xdr:txBody>
    </xdr:sp>
    <xdr:clientData/>
  </xdr:twoCellAnchor>
  <xdr:twoCellAnchor>
    <xdr:from>
      <xdr:col>1</xdr:col>
      <xdr:colOff>0</xdr:colOff>
      <xdr:row>8</xdr:row>
      <xdr:rowOff>114301</xdr:rowOff>
    </xdr:from>
    <xdr:to>
      <xdr:col>1</xdr:col>
      <xdr:colOff>1080000</xdr:colOff>
      <xdr:row>11</xdr:row>
      <xdr:rowOff>46801</xdr:rowOff>
    </xdr:to>
    <xdr:sp macro="" textlink="">
      <xdr:nvSpPr>
        <xdr:cNvPr id="29" name="Rectángulo: esquinas redondeadas 28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56A99159-FAEE-4B56-8961-1713CAB1B26C}"/>
            </a:ext>
          </a:extLst>
        </xdr:cNvPr>
        <xdr:cNvSpPr/>
      </xdr:nvSpPr>
      <xdr:spPr>
        <a:xfrm>
          <a:off x="114300" y="1466851"/>
          <a:ext cx="1080000" cy="504000"/>
        </a:xfrm>
        <a:prstGeom prst="roundRect">
          <a:avLst/>
        </a:prstGeom>
        <a:gradFill flip="none" rotWithShape="1">
          <a:gsLst>
            <a:gs pos="0">
              <a:schemeClr val="accent6">
                <a:lumMod val="67000"/>
              </a:schemeClr>
            </a:gs>
            <a:gs pos="48000">
              <a:schemeClr val="accent6">
                <a:lumMod val="97000"/>
                <a:lumOff val="3000"/>
              </a:schemeClr>
            </a:gs>
            <a:gs pos="100000">
              <a:schemeClr val="accent6">
                <a:lumMod val="60000"/>
                <a:lumOff val="40000"/>
              </a:schemeClr>
            </a:gs>
          </a:gsLst>
          <a:path path="circle">
            <a:fillToRect l="100000" t="100000"/>
          </a:path>
          <a:tileRect r="-100000" b="-100000"/>
        </a:gradFill>
        <a:ln>
          <a:noFill/>
        </a:ln>
        <a:effectLst>
          <a:glow rad="101600">
            <a:schemeClr val="accent6">
              <a:satMod val="175000"/>
              <a:alpha val="40000"/>
            </a:schemeClr>
          </a:glow>
          <a:outerShdw blurRad="76200" dir="18900000" sy="23000" kx="-1200000" algn="bl" rotWithShape="0">
            <a:prstClr val="black">
              <a:alpha val="20000"/>
            </a:prstClr>
          </a:outerShdw>
          <a:reflection blurRad="6350" stA="50000" endA="300" endPos="55500" dist="101600" dir="5400000" sy="-100000" algn="bl" rotWithShape="0"/>
        </a:effectLst>
        <a:scene3d>
          <a:camera prst="orthographicFront">
            <a:rot lat="0" lon="0" rev="0"/>
          </a:camera>
          <a:lightRig rig="contrasting" dir="t">
            <a:rot lat="0" lon="0" rev="1500000"/>
          </a:lightRig>
        </a:scene3d>
        <a:sp3d prstMaterial="metal">
          <a:bevelT w="88900" h="889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CO" sz="1100" b="1" i="1">
              <a:solidFill>
                <a:sysClr val="windowText" lastClr="000000"/>
              </a:solidFill>
            </a:rPr>
            <a:t>Inversión Inicial</a:t>
          </a:r>
        </a:p>
      </xdr:txBody>
    </xdr:sp>
    <xdr:clientData/>
  </xdr:twoCellAnchor>
  <xdr:twoCellAnchor>
    <xdr:from>
      <xdr:col>1</xdr:col>
      <xdr:colOff>0</xdr:colOff>
      <xdr:row>12</xdr:row>
      <xdr:rowOff>28576</xdr:rowOff>
    </xdr:from>
    <xdr:to>
      <xdr:col>1</xdr:col>
      <xdr:colOff>1080000</xdr:colOff>
      <xdr:row>14</xdr:row>
      <xdr:rowOff>151576</xdr:rowOff>
    </xdr:to>
    <xdr:sp macro="" textlink="">
      <xdr:nvSpPr>
        <xdr:cNvPr id="30" name="Rectángulo: esquinas redondeadas 29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C9639B53-6FEC-43F0-BFAF-A1E964B5FBB1}"/>
            </a:ext>
          </a:extLst>
        </xdr:cNvPr>
        <xdr:cNvSpPr/>
      </xdr:nvSpPr>
      <xdr:spPr>
        <a:xfrm>
          <a:off x="114300" y="2143126"/>
          <a:ext cx="1080000" cy="504000"/>
        </a:xfrm>
        <a:prstGeom prst="roundRect">
          <a:avLst/>
        </a:prstGeom>
        <a:gradFill flip="none" rotWithShape="1">
          <a:gsLst>
            <a:gs pos="0">
              <a:schemeClr val="accent6">
                <a:lumMod val="67000"/>
              </a:schemeClr>
            </a:gs>
            <a:gs pos="48000">
              <a:schemeClr val="accent6">
                <a:lumMod val="97000"/>
                <a:lumOff val="3000"/>
              </a:schemeClr>
            </a:gs>
            <a:gs pos="100000">
              <a:schemeClr val="accent6">
                <a:lumMod val="60000"/>
                <a:lumOff val="40000"/>
              </a:schemeClr>
            </a:gs>
          </a:gsLst>
          <a:path path="circle">
            <a:fillToRect l="100000" t="100000"/>
          </a:path>
          <a:tileRect r="-100000" b="-100000"/>
        </a:gradFill>
        <a:ln>
          <a:noFill/>
        </a:ln>
        <a:effectLst>
          <a:glow rad="101600">
            <a:schemeClr val="accent6">
              <a:satMod val="175000"/>
              <a:alpha val="40000"/>
            </a:schemeClr>
          </a:glow>
          <a:outerShdw blurRad="76200" dir="18900000" sy="23000" kx="-1200000" algn="bl" rotWithShape="0">
            <a:prstClr val="black">
              <a:alpha val="20000"/>
            </a:prstClr>
          </a:outerShdw>
          <a:reflection blurRad="6350" stA="50000" endA="300" endPos="55500" dist="101600" dir="5400000" sy="-100000" algn="bl" rotWithShape="0"/>
        </a:effectLst>
        <a:scene3d>
          <a:camera prst="orthographicFront">
            <a:rot lat="0" lon="0" rev="0"/>
          </a:camera>
          <a:lightRig rig="contrasting" dir="t">
            <a:rot lat="0" lon="0" rev="1500000"/>
          </a:lightRig>
        </a:scene3d>
        <a:sp3d prstMaterial="metal">
          <a:bevelT w="88900" h="889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CO" sz="1100" b="1" i="1">
              <a:solidFill>
                <a:sysClr val="windowText" lastClr="000000"/>
              </a:solidFill>
            </a:rPr>
            <a:t>Costos Totales</a:t>
          </a:r>
          <a:r>
            <a:rPr lang="es-CO" sz="1100" b="1" i="1" baseline="0">
              <a:solidFill>
                <a:sysClr val="windowText" lastClr="000000"/>
              </a:solidFill>
            </a:rPr>
            <a:t> Acumulados</a:t>
          </a:r>
          <a:endParaRPr lang="es-CO" sz="1100" b="1" i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0</xdr:colOff>
      <xdr:row>15</xdr:row>
      <xdr:rowOff>133351</xdr:rowOff>
    </xdr:from>
    <xdr:to>
      <xdr:col>1</xdr:col>
      <xdr:colOff>1080000</xdr:colOff>
      <xdr:row>18</xdr:row>
      <xdr:rowOff>65851</xdr:rowOff>
    </xdr:to>
    <xdr:sp macro="" textlink="">
      <xdr:nvSpPr>
        <xdr:cNvPr id="31" name="Rectángulo: esquinas redondeadas 30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79C5B1D3-C645-4C26-8AEC-D353236A73E5}"/>
            </a:ext>
          </a:extLst>
        </xdr:cNvPr>
        <xdr:cNvSpPr/>
      </xdr:nvSpPr>
      <xdr:spPr>
        <a:xfrm>
          <a:off x="114300" y="2819401"/>
          <a:ext cx="1080000" cy="504000"/>
        </a:xfrm>
        <a:prstGeom prst="roundRect">
          <a:avLst/>
        </a:prstGeom>
        <a:gradFill flip="none" rotWithShape="1">
          <a:gsLst>
            <a:gs pos="0">
              <a:schemeClr val="accent6">
                <a:lumMod val="67000"/>
              </a:schemeClr>
            </a:gs>
            <a:gs pos="48000">
              <a:schemeClr val="accent6">
                <a:lumMod val="97000"/>
                <a:lumOff val="3000"/>
              </a:schemeClr>
            </a:gs>
            <a:gs pos="100000">
              <a:schemeClr val="accent6">
                <a:lumMod val="60000"/>
                <a:lumOff val="40000"/>
              </a:schemeClr>
            </a:gs>
          </a:gsLst>
          <a:path path="circle">
            <a:fillToRect l="100000" t="100000"/>
          </a:path>
          <a:tileRect r="-100000" b="-100000"/>
        </a:gradFill>
        <a:ln>
          <a:noFill/>
        </a:ln>
        <a:effectLst>
          <a:glow rad="101600">
            <a:schemeClr val="accent6">
              <a:satMod val="175000"/>
              <a:alpha val="40000"/>
            </a:schemeClr>
          </a:glow>
          <a:outerShdw blurRad="76200" dir="18900000" sy="23000" kx="-1200000" algn="bl" rotWithShape="0">
            <a:prstClr val="black">
              <a:alpha val="20000"/>
            </a:prstClr>
          </a:outerShdw>
          <a:reflection blurRad="6350" stA="50000" endA="300" endPos="55500" dist="101600" dir="5400000" sy="-100000" algn="bl" rotWithShape="0"/>
        </a:effectLst>
        <a:scene3d>
          <a:camera prst="orthographicFront">
            <a:rot lat="0" lon="0" rev="0"/>
          </a:camera>
          <a:lightRig rig="contrasting" dir="t">
            <a:rot lat="0" lon="0" rev="1500000"/>
          </a:lightRig>
        </a:scene3d>
        <a:sp3d prstMaterial="metal">
          <a:bevelT w="88900" h="889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CO" sz="1100" b="1" i="1">
              <a:solidFill>
                <a:sysClr val="windowText" lastClr="000000"/>
              </a:solidFill>
            </a:rPr>
            <a:t>Costos Totales Clasificados</a:t>
          </a:r>
        </a:p>
      </xdr:txBody>
    </xdr:sp>
    <xdr:clientData/>
  </xdr:twoCellAnchor>
  <xdr:twoCellAnchor editAs="absolute">
    <xdr:from>
      <xdr:col>1</xdr:col>
      <xdr:colOff>0</xdr:colOff>
      <xdr:row>19</xdr:row>
      <xdr:rowOff>47626</xdr:rowOff>
    </xdr:from>
    <xdr:to>
      <xdr:col>1</xdr:col>
      <xdr:colOff>1080000</xdr:colOff>
      <xdr:row>21</xdr:row>
      <xdr:rowOff>170626</xdr:rowOff>
    </xdr:to>
    <xdr:sp macro="" textlink="">
      <xdr:nvSpPr>
        <xdr:cNvPr id="32" name="Rectángulo: esquinas redondeadas 31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6157D64A-99B2-497B-95EE-E9B4A1394E2A}"/>
            </a:ext>
          </a:extLst>
        </xdr:cNvPr>
        <xdr:cNvSpPr/>
      </xdr:nvSpPr>
      <xdr:spPr>
        <a:xfrm>
          <a:off x="114300" y="3495676"/>
          <a:ext cx="1080000" cy="504000"/>
        </a:xfrm>
        <a:prstGeom prst="roundRect">
          <a:avLst/>
        </a:prstGeom>
        <a:gradFill flip="none" rotWithShape="1">
          <a:gsLst>
            <a:gs pos="0">
              <a:schemeClr val="accent6">
                <a:lumMod val="67000"/>
              </a:schemeClr>
            </a:gs>
            <a:gs pos="48000">
              <a:schemeClr val="accent6">
                <a:lumMod val="97000"/>
                <a:lumOff val="3000"/>
              </a:schemeClr>
            </a:gs>
            <a:gs pos="100000">
              <a:schemeClr val="accent6">
                <a:lumMod val="60000"/>
                <a:lumOff val="40000"/>
              </a:schemeClr>
            </a:gs>
          </a:gsLst>
          <a:path path="circle">
            <a:fillToRect l="100000" t="100000"/>
          </a:path>
          <a:tileRect r="-100000" b="-100000"/>
        </a:gradFill>
        <a:ln>
          <a:noFill/>
        </a:ln>
        <a:effectLst>
          <a:glow rad="101600">
            <a:schemeClr val="accent6">
              <a:satMod val="175000"/>
              <a:alpha val="40000"/>
            </a:schemeClr>
          </a:glow>
          <a:outerShdw blurRad="76200" dir="18900000" sy="23000" kx="-1200000" algn="bl" rotWithShape="0">
            <a:prstClr val="black">
              <a:alpha val="20000"/>
            </a:prstClr>
          </a:outerShdw>
          <a:reflection blurRad="6350" stA="50000" endA="300" endPos="55500" dist="101600" dir="5400000" sy="-100000" algn="bl" rotWithShape="0"/>
        </a:effectLst>
        <a:scene3d>
          <a:camera prst="orthographicFront">
            <a:rot lat="0" lon="0" rev="0"/>
          </a:camera>
          <a:lightRig rig="contrasting" dir="t">
            <a:rot lat="0" lon="0" rev="1500000"/>
          </a:lightRig>
        </a:scene3d>
        <a:sp3d prstMaterial="metal">
          <a:bevelT w="88900" h="889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CO" sz="1100" b="1" i="1">
              <a:solidFill>
                <a:sysClr val="windowText" lastClr="000000"/>
              </a:solidFill>
            </a:rPr>
            <a:t>Comparativos</a:t>
          </a:r>
          <a:r>
            <a:rPr lang="es-CO" sz="1100" b="1" i="1" baseline="0">
              <a:solidFill>
                <a:sysClr val="windowText" lastClr="000000"/>
              </a:solidFill>
            </a:rPr>
            <a:t> de Costos</a:t>
          </a:r>
          <a:endParaRPr lang="es-CO" sz="1100" b="1" i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15</xdr:col>
      <xdr:colOff>0</xdr:colOff>
      <xdr:row>4</xdr:row>
      <xdr:rowOff>0</xdr:rowOff>
    </xdr:from>
    <xdr:to>
      <xdr:col>16</xdr:col>
      <xdr:colOff>318000</xdr:colOff>
      <xdr:row>7</xdr:row>
      <xdr:rowOff>148500</xdr:rowOff>
    </xdr:to>
    <xdr:sp macro="" textlink="">
      <xdr:nvSpPr>
        <xdr:cNvPr id="36" name="Rectángulo: esquinas redondeadas 35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CE4A3650-5AF2-4752-93B0-E47FDD080189}"/>
            </a:ext>
          </a:extLst>
        </xdr:cNvPr>
        <xdr:cNvSpPr/>
      </xdr:nvSpPr>
      <xdr:spPr>
        <a:xfrm>
          <a:off x="10915650" y="590550"/>
          <a:ext cx="1080000" cy="720000"/>
        </a:xfrm>
        <a:prstGeom prst="roundRect">
          <a:avLst/>
        </a:prstGeom>
        <a:gradFill flip="none" rotWithShape="1">
          <a:gsLst>
            <a:gs pos="0">
              <a:schemeClr val="accent6">
                <a:lumMod val="67000"/>
              </a:schemeClr>
            </a:gs>
            <a:gs pos="48000">
              <a:schemeClr val="accent6">
                <a:lumMod val="97000"/>
                <a:lumOff val="3000"/>
              </a:schemeClr>
            </a:gs>
            <a:gs pos="100000">
              <a:schemeClr val="accent6">
                <a:lumMod val="60000"/>
                <a:lumOff val="40000"/>
              </a:schemeClr>
            </a:gs>
          </a:gsLst>
          <a:path path="circle">
            <a:fillToRect l="100000" t="100000"/>
          </a:path>
          <a:tileRect r="-100000" b="-100000"/>
        </a:gradFill>
        <a:ln>
          <a:noFill/>
        </a:ln>
        <a:effectLst>
          <a:glow rad="101600">
            <a:schemeClr val="accent6">
              <a:satMod val="175000"/>
              <a:alpha val="40000"/>
            </a:schemeClr>
          </a:glow>
          <a:outerShdw blurRad="76200" dir="18900000" sy="23000" kx="-1200000" algn="bl" rotWithShape="0">
            <a:prstClr val="black">
              <a:alpha val="20000"/>
            </a:prstClr>
          </a:outerShdw>
          <a:reflection blurRad="6350" stA="50000" endA="300" endPos="55500" dist="101600" dir="5400000" sy="-100000" algn="bl" rotWithShape="0"/>
        </a:effectLst>
        <a:scene3d>
          <a:camera prst="orthographicFront">
            <a:rot lat="0" lon="0" rev="0"/>
          </a:camera>
          <a:lightRig rig="contrasting" dir="t">
            <a:rot lat="0" lon="0" rev="1500000"/>
          </a:lightRig>
        </a:scene3d>
        <a:sp3d prstMaterial="metal">
          <a:bevelT w="88900" h="889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CO" sz="1100" b="1" i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Comparativo Productividad</a:t>
          </a:r>
        </a:p>
      </xdr:txBody>
    </xdr:sp>
    <xdr:clientData/>
  </xdr:twoCellAnchor>
  <xdr:twoCellAnchor>
    <xdr:from>
      <xdr:col>15</xdr:col>
      <xdr:colOff>0</xdr:colOff>
      <xdr:row>9</xdr:row>
      <xdr:rowOff>9525</xdr:rowOff>
    </xdr:from>
    <xdr:to>
      <xdr:col>16</xdr:col>
      <xdr:colOff>318000</xdr:colOff>
      <xdr:row>12</xdr:row>
      <xdr:rowOff>158025</xdr:rowOff>
    </xdr:to>
    <xdr:sp macro="" textlink="">
      <xdr:nvSpPr>
        <xdr:cNvPr id="37" name="Rectángulo: esquinas redondeadas 36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F0CF470B-790A-48AF-995D-C6F1D9B3FA45}"/>
            </a:ext>
          </a:extLst>
        </xdr:cNvPr>
        <xdr:cNvSpPr/>
      </xdr:nvSpPr>
      <xdr:spPr>
        <a:xfrm>
          <a:off x="10915650" y="1552575"/>
          <a:ext cx="1080000" cy="720000"/>
        </a:xfrm>
        <a:prstGeom prst="roundRect">
          <a:avLst/>
        </a:prstGeom>
        <a:gradFill flip="none" rotWithShape="1">
          <a:gsLst>
            <a:gs pos="0">
              <a:schemeClr val="accent6">
                <a:lumMod val="67000"/>
              </a:schemeClr>
            </a:gs>
            <a:gs pos="48000">
              <a:schemeClr val="accent6">
                <a:lumMod val="97000"/>
                <a:lumOff val="3000"/>
              </a:schemeClr>
            </a:gs>
            <a:gs pos="100000">
              <a:schemeClr val="accent6">
                <a:lumMod val="60000"/>
                <a:lumOff val="40000"/>
              </a:schemeClr>
            </a:gs>
          </a:gsLst>
          <a:path path="circle">
            <a:fillToRect l="100000" t="100000"/>
          </a:path>
          <a:tileRect r="-100000" b="-100000"/>
        </a:gradFill>
        <a:ln>
          <a:noFill/>
        </a:ln>
        <a:effectLst>
          <a:glow rad="101600">
            <a:schemeClr val="accent6">
              <a:satMod val="175000"/>
              <a:alpha val="40000"/>
            </a:schemeClr>
          </a:glow>
          <a:outerShdw blurRad="76200" dir="18900000" sy="23000" kx="-1200000" algn="bl" rotWithShape="0">
            <a:prstClr val="black">
              <a:alpha val="20000"/>
            </a:prstClr>
          </a:outerShdw>
          <a:reflection blurRad="6350" stA="50000" endA="300" endPos="55500" dist="101600" dir="5400000" sy="-100000" algn="bl" rotWithShape="0"/>
        </a:effectLst>
        <a:scene3d>
          <a:camera prst="orthographicFront">
            <a:rot lat="0" lon="0" rev="0"/>
          </a:camera>
          <a:lightRig rig="contrasting" dir="t">
            <a:rot lat="0" lon="0" rev="1500000"/>
          </a:lightRig>
        </a:scene3d>
        <a:sp3d prstMaterial="metal">
          <a:bevelT w="88900" h="889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CO" sz="1100" b="1" i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Comparativo Ingresos</a:t>
          </a:r>
        </a:p>
      </xdr:txBody>
    </xdr:sp>
    <xdr:clientData/>
  </xdr:twoCellAnchor>
  <xdr:twoCellAnchor>
    <xdr:from>
      <xdr:col>15</xdr:col>
      <xdr:colOff>0</xdr:colOff>
      <xdr:row>14</xdr:row>
      <xdr:rowOff>9525</xdr:rowOff>
    </xdr:from>
    <xdr:to>
      <xdr:col>16</xdr:col>
      <xdr:colOff>318000</xdr:colOff>
      <xdr:row>17</xdr:row>
      <xdr:rowOff>158025</xdr:rowOff>
    </xdr:to>
    <xdr:sp macro="" textlink="">
      <xdr:nvSpPr>
        <xdr:cNvPr id="38" name="Rectángulo: esquinas redondeadas 37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5171CEA0-AFB1-4570-827A-46A271A6174C}"/>
            </a:ext>
          </a:extLst>
        </xdr:cNvPr>
        <xdr:cNvSpPr/>
      </xdr:nvSpPr>
      <xdr:spPr>
        <a:xfrm>
          <a:off x="10915650" y="2505075"/>
          <a:ext cx="1080000" cy="720000"/>
        </a:xfrm>
        <a:prstGeom prst="roundRect">
          <a:avLst/>
        </a:prstGeom>
        <a:gradFill flip="none" rotWithShape="1">
          <a:gsLst>
            <a:gs pos="0">
              <a:schemeClr val="accent6">
                <a:lumMod val="67000"/>
              </a:schemeClr>
            </a:gs>
            <a:gs pos="48000">
              <a:schemeClr val="accent6">
                <a:lumMod val="97000"/>
                <a:lumOff val="3000"/>
              </a:schemeClr>
            </a:gs>
            <a:gs pos="100000">
              <a:schemeClr val="accent6">
                <a:lumMod val="60000"/>
                <a:lumOff val="40000"/>
              </a:schemeClr>
            </a:gs>
          </a:gsLst>
          <a:path path="circle">
            <a:fillToRect l="100000" t="100000"/>
          </a:path>
          <a:tileRect r="-100000" b="-100000"/>
        </a:gradFill>
        <a:ln>
          <a:noFill/>
        </a:ln>
        <a:effectLst>
          <a:glow rad="101600">
            <a:schemeClr val="accent6">
              <a:satMod val="175000"/>
              <a:alpha val="40000"/>
            </a:schemeClr>
          </a:glow>
          <a:outerShdw blurRad="76200" dir="18900000" sy="23000" kx="-1200000" algn="bl" rotWithShape="0">
            <a:prstClr val="black">
              <a:alpha val="20000"/>
            </a:prstClr>
          </a:outerShdw>
          <a:reflection blurRad="6350" stA="50000" endA="300" endPos="55500" dist="101600" dir="5400000" sy="-100000" algn="bl" rotWithShape="0"/>
        </a:effectLst>
        <a:scene3d>
          <a:camera prst="orthographicFront">
            <a:rot lat="0" lon="0" rev="0"/>
          </a:camera>
          <a:lightRig rig="contrasting" dir="t">
            <a:rot lat="0" lon="0" rev="1500000"/>
          </a:lightRig>
        </a:scene3d>
        <a:sp3d prstMaterial="metal">
          <a:bevelT w="88900" h="889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CO" sz="1100" b="1" i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Comparativo</a:t>
          </a:r>
          <a:r>
            <a:rPr lang="es-CO" sz="1100" b="1" i="1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Rentabilidad</a:t>
          </a:r>
          <a:endParaRPr lang="es-CO" sz="1100" b="1" i="1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9525</xdr:colOff>
      <xdr:row>0</xdr:row>
      <xdr:rowOff>38101</xdr:rowOff>
    </xdr:from>
    <xdr:to>
      <xdr:col>15</xdr:col>
      <xdr:colOff>342900</xdr:colOff>
      <xdr:row>2</xdr:row>
      <xdr:rowOff>1</xdr:rowOff>
    </xdr:to>
    <xdr:sp macro="" textlink="">
      <xdr:nvSpPr>
        <xdr:cNvPr id="9" name="Flecha: hacia la izquierda 8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5AF968F-64CD-4DB3-9ED9-BF2A3518F47C}"/>
            </a:ext>
          </a:extLst>
        </xdr:cNvPr>
        <xdr:cNvSpPr/>
      </xdr:nvSpPr>
      <xdr:spPr>
        <a:xfrm>
          <a:off x="9839325" y="38101"/>
          <a:ext cx="333375" cy="276225"/>
        </a:xfrm>
        <a:prstGeom prst="leftArrow">
          <a:avLst/>
        </a:prstGeom>
        <a:solidFill>
          <a:schemeClr val="accent2">
            <a:lumMod val="50000"/>
          </a:schemeClr>
        </a:solidFill>
        <a:ln>
          <a:noFill/>
        </a:ln>
        <a:effectLst>
          <a:outerShdw blurRad="149987" dist="250190" dir="8460000" algn="ctr">
            <a:srgbClr val="000000">
              <a:alpha val="28000"/>
            </a:srgbClr>
          </a:outerShdw>
        </a:effectLst>
        <a:scene3d>
          <a:camera prst="orthographicFront">
            <a:rot lat="0" lon="0" rev="0"/>
          </a:camera>
          <a:lightRig rig="contrasting" dir="t">
            <a:rot lat="0" lon="0" rev="1500000"/>
          </a:lightRig>
        </a:scene3d>
        <a:sp3d prstMaterial="metal">
          <a:bevelT w="88900" h="889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6</xdr:col>
      <xdr:colOff>57149</xdr:colOff>
      <xdr:row>3</xdr:row>
      <xdr:rowOff>185736</xdr:rowOff>
    </xdr:from>
    <xdr:to>
      <xdr:col>15</xdr:col>
      <xdr:colOff>9524</xdr:colOff>
      <xdr:row>22</xdr:row>
      <xdr:rowOff>180974</xdr:rowOff>
    </xdr:to>
    <xdr:graphicFrame macro="">
      <xdr:nvGraphicFramePr>
        <xdr:cNvPr id="17" name="Gráfico 16">
          <a:extLst>
            <a:ext uri="{FF2B5EF4-FFF2-40B4-BE49-F238E27FC236}">
              <a16:creationId xmlns:a16="http://schemas.microsoft.com/office/drawing/2014/main" id="{2B56B45B-F527-4B63-B2A1-3534304BC8F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9525</xdr:colOff>
      <xdr:row>1</xdr:row>
      <xdr:rowOff>0</xdr:rowOff>
    </xdr:from>
    <xdr:to>
      <xdr:col>1</xdr:col>
      <xdr:colOff>1089525</xdr:colOff>
      <xdr:row>3</xdr:row>
      <xdr:rowOff>189675</xdr:rowOff>
    </xdr:to>
    <xdr:sp macro="" textlink="">
      <xdr:nvSpPr>
        <xdr:cNvPr id="36" name="Rectángulo: esquinas redondeadas 3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0E824B7-D734-4C3B-A769-E952F68DDFD3}"/>
            </a:ext>
          </a:extLst>
        </xdr:cNvPr>
        <xdr:cNvSpPr/>
      </xdr:nvSpPr>
      <xdr:spPr>
        <a:xfrm>
          <a:off x="123825" y="85725"/>
          <a:ext cx="1080000" cy="504000"/>
        </a:xfrm>
        <a:prstGeom prst="roundRect">
          <a:avLst/>
        </a:prstGeom>
        <a:gradFill flip="none" rotWithShape="1">
          <a:gsLst>
            <a:gs pos="0">
              <a:schemeClr val="accent6">
                <a:lumMod val="67000"/>
              </a:schemeClr>
            </a:gs>
            <a:gs pos="48000">
              <a:schemeClr val="accent6">
                <a:lumMod val="97000"/>
                <a:lumOff val="3000"/>
              </a:schemeClr>
            </a:gs>
            <a:gs pos="100000">
              <a:schemeClr val="accent6">
                <a:lumMod val="60000"/>
                <a:lumOff val="40000"/>
              </a:schemeClr>
            </a:gs>
          </a:gsLst>
          <a:path path="circle">
            <a:fillToRect l="100000" t="100000"/>
          </a:path>
          <a:tileRect r="-100000" b="-100000"/>
        </a:gradFill>
        <a:ln>
          <a:noFill/>
        </a:ln>
        <a:effectLst>
          <a:glow rad="101600">
            <a:schemeClr val="accent6">
              <a:satMod val="175000"/>
              <a:alpha val="40000"/>
            </a:schemeClr>
          </a:glow>
          <a:outerShdw blurRad="76200" dir="18900000" sy="23000" kx="-1200000" algn="bl" rotWithShape="0">
            <a:prstClr val="black">
              <a:alpha val="20000"/>
            </a:prstClr>
          </a:outerShdw>
          <a:reflection blurRad="6350" stA="50000" endA="300" endPos="55500" dist="101600" dir="5400000" sy="-100000" algn="bl" rotWithShape="0"/>
        </a:effectLst>
        <a:scene3d>
          <a:camera prst="orthographicFront">
            <a:rot lat="0" lon="0" rev="0"/>
          </a:camera>
          <a:lightRig rig="contrasting" dir="t">
            <a:rot lat="0" lon="0" rev="1500000"/>
          </a:lightRig>
        </a:scene3d>
        <a:sp3d prstMaterial="metal">
          <a:bevelT w="88900" h="889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CO" sz="1100" b="1" i="1">
              <a:solidFill>
                <a:sysClr val="windowText" lastClr="000000"/>
              </a:solidFill>
            </a:rPr>
            <a:t>Información Técnica</a:t>
          </a:r>
        </a:p>
      </xdr:txBody>
    </xdr:sp>
    <xdr:clientData/>
  </xdr:twoCellAnchor>
  <xdr:twoCellAnchor>
    <xdr:from>
      <xdr:col>1</xdr:col>
      <xdr:colOff>0</xdr:colOff>
      <xdr:row>5</xdr:row>
      <xdr:rowOff>1</xdr:rowOff>
    </xdr:from>
    <xdr:to>
      <xdr:col>1</xdr:col>
      <xdr:colOff>1080000</xdr:colOff>
      <xdr:row>7</xdr:row>
      <xdr:rowOff>123001</xdr:rowOff>
    </xdr:to>
    <xdr:sp macro="" textlink="">
      <xdr:nvSpPr>
        <xdr:cNvPr id="37" name="Rectángulo: esquinas redondeadas 3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782D801-16B1-488C-87D4-225A2AEE67EC}"/>
            </a:ext>
          </a:extLst>
        </xdr:cNvPr>
        <xdr:cNvSpPr/>
      </xdr:nvSpPr>
      <xdr:spPr>
        <a:xfrm>
          <a:off x="114300" y="781051"/>
          <a:ext cx="1080000" cy="504000"/>
        </a:xfrm>
        <a:prstGeom prst="roundRect">
          <a:avLst/>
        </a:prstGeom>
        <a:gradFill flip="none" rotWithShape="1">
          <a:gsLst>
            <a:gs pos="0">
              <a:schemeClr val="accent6">
                <a:lumMod val="67000"/>
              </a:schemeClr>
            </a:gs>
            <a:gs pos="48000">
              <a:schemeClr val="accent6">
                <a:lumMod val="97000"/>
                <a:lumOff val="3000"/>
              </a:schemeClr>
            </a:gs>
            <a:gs pos="100000">
              <a:schemeClr val="accent6">
                <a:lumMod val="60000"/>
                <a:lumOff val="40000"/>
              </a:schemeClr>
            </a:gs>
          </a:gsLst>
          <a:path path="circle">
            <a:fillToRect l="100000" t="100000"/>
          </a:path>
          <a:tileRect r="-100000" b="-100000"/>
        </a:gradFill>
        <a:ln>
          <a:noFill/>
        </a:ln>
        <a:effectLst>
          <a:glow rad="101600">
            <a:schemeClr val="accent6">
              <a:satMod val="175000"/>
              <a:alpha val="40000"/>
            </a:schemeClr>
          </a:glow>
          <a:outerShdw blurRad="76200" dir="18900000" sy="23000" kx="-1200000" algn="bl" rotWithShape="0">
            <a:prstClr val="black">
              <a:alpha val="20000"/>
            </a:prstClr>
          </a:outerShdw>
          <a:reflection blurRad="6350" stA="50000" endA="300" endPos="55500" dist="101600" dir="5400000" sy="-100000" algn="bl" rotWithShape="0"/>
        </a:effectLst>
        <a:scene3d>
          <a:camera prst="orthographicFront">
            <a:rot lat="0" lon="0" rev="0"/>
          </a:camera>
          <a:lightRig rig="contrasting" dir="t">
            <a:rot lat="0" lon="0" rev="1500000"/>
          </a:lightRig>
        </a:scene3d>
        <a:sp3d prstMaterial="metal">
          <a:bevelT w="88900" h="889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CO" sz="1100" b="1" i="1">
              <a:solidFill>
                <a:sysClr val="windowText" lastClr="000000"/>
              </a:solidFill>
            </a:rPr>
            <a:t>Variables de Entrada</a:t>
          </a:r>
        </a:p>
      </xdr:txBody>
    </xdr:sp>
    <xdr:clientData/>
  </xdr:twoCellAnchor>
  <xdr:twoCellAnchor>
    <xdr:from>
      <xdr:col>1</xdr:col>
      <xdr:colOff>0</xdr:colOff>
      <xdr:row>8</xdr:row>
      <xdr:rowOff>114301</xdr:rowOff>
    </xdr:from>
    <xdr:to>
      <xdr:col>1</xdr:col>
      <xdr:colOff>1080000</xdr:colOff>
      <xdr:row>11</xdr:row>
      <xdr:rowOff>46801</xdr:rowOff>
    </xdr:to>
    <xdr:sp macro="" textlink="">
      <xdr:nvSpPr>
        <xdr:cNvPr id="38" name="Rectángulo: esquinas redondeadas 3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3D20435C-AD52-4AA5-82A6-4ABDD5714892}"/>
            </a:ext>
          </a:extLst>
        </xdr:cNvPr>
        <xdr:cNvSpPr/>
      </xdr:nvSpPr>
      <xdr:spPr>
        <a:xfrm>
          <a:off x="114300" y="1466851"/>
          <a:ext cx="1080000" cy="504000"/>
        </a:xfrm>
        <a:prstGeom prst="roundRect">
          <a:avLst/>
        </a:prstGeom>
        <a:gradFill flip="none" rotWithShape="1">
          <a:gsLst>
            <a:gs pos="0">
              <a:schemeClr val="accent6">
                <a:lumMod val="67000"/>
              </a:schemeClr>
            </a:gs>
            <a:gs pos="48000">
              <a:schemeClr val="accent6">
                <a:lumMod val="97000"/>
                <a:lumOff val="3000"/>
              </a:schemeClr>
            </a:gs>
            <a:gs pos="100000">
              <a:schemeClr val="accent6">
                <a:lumMod val="60000"/>
                <a:lumOff val="40000"/>
              </a:schemeClr>
            </a:gs>
          </a:gsLst>
          <a:path path="circle">
            <a:fillToRect l="100000" t="100000"/>
          </a:path>
          <a:tileRect r="-100000" b="-100000"/>
        </a:gradFill>
        <a:ln>
          <a:noFill/>
        </a:ln>
        <a:effectLst>
          <a:glow rad="101600">
            <a:schemeClr val="accent6">
              <a:satMod val="175000"/>
              <a:alpha val="40000"/>
            </a:schemeClr>
          </a:glow>
          <a:outerShdw blurRad="76200" dir="18900000" sy="23000" kx="-1200000" algn="bl" rotWithShape="0">
            <a:prstClr val="black">
              <a:alpha val="20000"/>
            </a:prstClr>
          </a:outerShdw>
          <a:reflection blurRad="6350" stA="50000" endA="300" endPos="55500" dist="101600" dir="5400000" sy="-100000" algn="bl" rotWithShape="0"/>
        </a:effectLst>
        <a:scene3d>
          <a:camera prst="orthographicFront">
            <a:rot lat="0" lon="0" rev="0"/>
          </a:camera>
          <a:lightRig rig="contrasting" dir="t">
            <a:rot lat="0" lon="0" rev="1500000"/>
          </a:lightRig>
        </a:scene3d>
        <a:sp3d prstMaterial="metal">
          <a:bevelT w="88900" h="889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CO" sz="1100" b="1" i="1">
              <a:solidFill>
                <a:sysClr val="windowText" lastClr="000000"/>
              </a:solidFill>
            </a:rPr>
            <a:t>Inversión Inicial</a:t>
          </a:r>
        </a:p>
      </xdr:txBody>
    </xdr:sp>
    <xdr:clientData/>
  </xdr:twoCellAnchor>
  <xdr:twoCellAnchor>
    <xdr:from>
      <xdr:col>1</xdr:col>
      <xdr:colOff>0</xdr:colOff>
      <xdr:row>12</xdr:row>
      <xdr:rowOff>28576</xdr:rowOff>
    </xdr:from>
    <xdr:to>
      <xdr:col>1</xdr:col>
      <xdr:colOff>1080000</xdr:colOff>
      <xdr:row>14</xdr:row>
      <xdr:rowOff>151576</xdr:rowOff>
    </xdr:to>
    <xdr:sp macro="" textlink="">
      <xdr:nvSpPr>
        <xdr:cNvPr id="39" name="Rectángulo: esquinas redondeadas 38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175D92B2-637E-4B23-A817-587B62A36C28}"/>
            </a:ext>
          </a:extLst>
        </xdr:cNvPr>
        <xdr:cNvSpPr/>
      </xdr:nvSpPr>
      <xdr:spPr>
        <a:xfrm>
          <a:off x="114300" y="2143126"/>
          <a:ext cx="1080000" cy="504000"/>
        </a:xfrm>
        <a:prstGeom prst="roundRect">
          <a:avLst/>
        </a:prstGeom>
        <a:gradFill flip="none" rotWithShape="1">
          <a:gsLst>
            <a:gs pos="0">
              <a:schemeClr val="accent6">
                <a:lumMod val="67000"/>
              </a:schemeClr>
            </a:gs>
            <a:gs pos="48000">
              <a:schemeClr val="accent6">
                <a:lumMod val="97000"/>
                <a:lumOff val="3000"/>
              </a:schemeClr>
            </a:gs>
            <a:gs pos="100000">
              <a:schemeClr val="accent6">
                <a:lumMod val="60000"/>
                <a:lumOff val="40000"/>
              </a:schemeClr>
            </a:gs>
          </a:gsLst>
          <a:path path="circle">
            <a:fillToRect l="100000" t="100000"/>
          </a:path>
          <a:tileRect r="-100000" b="-100000"/>
        </a:gradFill>
        <a:ln>
          <a:noFill/>
        </a:ln>
        <a:effectLst>
          <a:glow rad="101600">
            <a:schemeClr val="accent6">
              <a:satMod val="175000"/>
              <a:alpha val="40000"/>
            </a:schemeClr>
          </a:glow>
          <a:outerShdw blurRad="76200" dir="18900000" sy="23000" kx="-1200000" algn="bl" rotWithShape="0">
            <a:prstClr val="black">
              <a:alpha val="20000"/>
            </a:prstClr>
          </a:outerShdw>
          <a:reflection blurRad="6350" stA="50000" endA="300" endPos="55500" dist="101600" dir="5400000" sy="-100000" algn="bl" rotWithShape="0"/>
        </a:effectLst>
        <a:scene3d>
          <a:camera prst="orthographicFront">
            <a:rot lat="0" lon="0" rev="0"/>
          </a:camera>
          <a:lightRig rig="contrasting" dir="t">
            <a:rot lat="0" lon="0" rev="1500000"/>
          </a:lightRig>
        </a:scene3d>
        <a:sp3d prstMaterial="metal">
          <a:bevelT w="88900" h="889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CO" sz="1100" b="1" i="1">
              <a:solidFill>
                <a:sysClr val="windowText" lastClr="000000"/>
              </a:solidFill>
            </a:rPr>
            <a:t>Costos Totales</a:t>
          </a:r>
          <a:r>
            <a:rPr lang="es-CO" sz="1100" b="1" i="1" baseline="0">
              <a:solidFill>
                <a:sysClr val="windowText" lastClr="000000"/>
              </a:solidFill>
            </a:rPr>
            <a:t> Acumulados</a:t>
          </a:r>
          <a:endParaRPr lang="es-CO" sz="1100" b="1" i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0</xdr:colOff>
      <xdr:row>15</xdr:row>
      <xdr:rowOff>133351</xdr:rowOff>
    </xdr:from>
    <xdr:to>
      <xdr:col>1</xdr:col>
      <xdr:colOff>1080000</xdr:colOff>
      <xdr:row>18</xdr:row>
      <xdr:rowOff>65851</xdr:rowOff>
    </xdr:to>
    <xdr:sp macro="" textlink="">
      <xdr:nvSpPr>
        <xdr:cNvPr id="40" name="Rectángulo: esquinas redondeadas 39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64989C63-9B90-4680-959E-E1C9358B3E5A}"/>
            </a:ext>
          </a:extLst>
        </xdr:cNvPr>
        <xdr:cNvSpPr/>
      </xdr:nvSpPr>
      <xdr:spPr>
        <a:xfrm>
          <a:off x="114300" y="2819401"/>
          <a:ext cx="1080000" cy="504000"/>
        </a:xfrm>
        <a:prstGeom prst="roundRect">
          <a:avLst/>
        </a:prstGeom>
        <a:gradFill flip="none" rotWithShape="1">
          <a:gsLst>
            <a:gs pos="0">
              <a:schemeClr val="accent6">
                <a:lumMod val="67000"/>
              </a:schemeClr>
            </a:gs>
            <a:gs pos="48000">
              <a:schemeClr val="accent6">
                <a:lumMod val="97000"/>
                <a:lumOff val="3000"/>
              </a:schemeClr>
            </a:gs>
            <a:gs pos="100000">
              <a:schemeClr val="accent6">
                <a:lumMod val="60000"/>
                <a:lumOff val="40000"/>
              </a:schemeClr>
            </a:gs>
          </a:gsLst>
          <a:path path="circle">
            <a:fillToRect l="100000" t="100000"/>
          </a:path>
          <a:tileRect r="-100000" b="-100000"/>
        </a:gradFill>
        <a:ln>
          <a:noFill/>
        </a:ln>
        <a:effectLst>
          <a:glow rad="101600">
            <a:schemeClr val="accent6">
              <a:satMod val="175000"/>
              <a:alpha val="40000"/>
            </a:schemeClr>
          </a:glow>
          <a:outerShdw blurRad="76200" dir="18900000" sy="23000" kx="-1200000" algn="bl" rotWithShape="0">
            <a:prstClr val="black">
              <a:alpha val="20000"/>
            </a:prstClr>
          </a:outerShdw>
          <a:reflection blurRad="6350" stA="50000" endA="300" endPos="55500" dist="101600" dir="5400000" sy="-100000" algn="bl" rotWithShape="0"/>
        </a:effectLst>
        <a:scene3d>
          <a:camera prst="orthographicFront">
            <a:rot lat="0" lon="0" rev="0"/>
          </a:camera>
          <a:lightRig rig="contrasting" dir="t">
            <a:rot lat="0" lon="0" rev="1500000"/>
          </a:lightRig>
        </a:scene3d>
        <a:sp3d prstMaterial="metal">
          <a:bevelT w="88900" h="889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CO" sz="1100" b="1" i="1">
              <a:solidFill>
                <a:sysClr val="windowText" lastClr="000000"/>
              </a:solidFill>
            </a:rPr>
            <a:t>Costos Totales Clasificados</a:t>
          </a:r>
        </a:p>
      </xdr:txBody>
    </xdr:sp>
    <xdr:clientData/>
  </xdr:twoCellAnchor>
  <xdr:twoCellAnchor editAs="absolute">
    <xdr:from>
      <xdr:col>1</xdr:col>
      <xdr:colOff>0</xdr:colOff>
      <xdr:row>19</xdr:row>
      <xdr:rowOff>47626</xdr:rowOff>
    </xdr:from>
    <xdr:to>
      <xdr:col>1</xdr:col>
      <xdr:colOff>1080000</xdr:colOff>
      <xdr:row>21</xdr:row>
      <xdr:rowOff>170626</xdr:rowOff>
    </xdr:to>
    <xdr:sp macro="" textlink="">
      <xdr:nvSpPr>
        <xdr:cNvPr id="41" name="Rectángulo: esquinas redondeadas 40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54D705FC-0126-45FE-9167-E5FEEF676C0E}"/>
            </a:ext>
          </a:extLst>
        </xdr:cNvPr>
        <xdr:cNvSpPr/>
      </xdr:nvSpPr>
      <xdr:spPr>
        <a:xfrm>
          <a:off x="114300" y="3495676"/>
          <a:ext cx="1080000" cy="504000"/>
        </a:xfrm>
        <a:prstGeom prst="roundRect">
          <a:avLst/>
        </a:prstGeom>
        <a:gradFill flip="none" rotWithShape="1">
          <a:gsLst>
            <a:gs pos="0">
              <a:schemeClr val="accent6">
                <a:lumMod val="67000"/>
              </a:schemeClr>
            </a:gs>
            <a:gs pos="48000">
              <a:schemeClr val="accent6">
                <a:lumMod val="97000"/>
                <a:lumOff val="3000"/>
              </a:schemeClr>
            </a:gs>
            <a:gs pos="100000">
              <a:schemeClr val="accent6">
                <a:lumMod val="60000"/>
                <a:lumOff val="40000"/>
              </a:schemeClr>
            </a:gs>
          </a:gsLst>
          <a:path path="circle">
            <a:fillToRect l="100000" t="100000"/>
          </a:path>
          <a:tileRect r="-100000" b="-100000"/>
        </a:gradFill>
        <a:ln>
          <a:noFill/>
        </a:ln>
        <a:effectLst>
          <a:glow rad="101600">
            <a:schemeClr val="accent6">
              <a:satMod val="175000"/>
              <a:alpha val="40000"/>
            </a:schemeClr>
          </a:glow>
          <a:outerShdw blurRad="76200" dir="18900000" sy="23000" kx="-1200000" algn="bl" rotWithShape="0">
            <a:prstClr val="black">
              <a:alpha val="20000"/>
            </a:prstClr>
          </a:outerShdw>
          <a:reflection blurRad="6350" stA="50000" endA="300" endPos="55500" dist="101600" dir="5400000" sy="-100000" algn="bl" rotWithShape="0"/>
        </a:effectLst>
        <a:scene3d>
          <a:camera prst="orthographicFront">
            <a:rot lat="0" lon="0" rev="0"/>
          </a:camera>
          <a:lightRig rig="contrasting" dir="t">
            <a:rot lat="0" lon="0" rev="1500000"/>
          </a:lightRig>
        </a:scene3d>
        <a:sp3d prstMaterial="metal">
          <a:bevelT w="88900" h="889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CO" sz="1100" b="1" i="1">
              <a:solidFill>
                <a:sysClr val="windowText" lastClr="000000"/>
              </a:solidFill>
            </a:rPr>
            <a:t>Comparativos</a:t>
          </a:r>
          <a:r>
            <a:rPr lang="es-CO" sz="1100" b="1" i="1" baseline="0">
              <a:solidFill>
                <a:sysClr val="windowText" lastClr="000000"/>
              </a:solidFill>
            </a:rPr>
            <a:t> de Costos</a:t>
          </a:r>
          <a:endParaRPr lang="es-CO" sz="1100" b="1" i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15</xdr:col>
      <xdr:colOff>0</xdr:colOff>
      <xdr:row>4</xdr:row>
      <xdr:rowOff>0</xdr:rowOff>
    </xdr:from>
    <xdr:to>
      <xdr:col>16</xdr:col>
      <xdr:colOff>318000</xdr:colOff>
      <xdr:row>7</xdr:row>
      <xdr:rowOff>148500</xdr:rowOff>
    </xdr:to>
    <xdr:sp macro="" textlink="">
      <xdr:nvSpPr>
        <xdr:cNvPr id="42" name="Rectángulo: esquinas redondeadas 41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50810457-EF2C-4A9A-A2DD-684348729F1A}"/>
            </a:ext>
          </a:extLst>
        </xdr:cNvPr>
        <xdr:cNvSpPr/>
      </xdr:nvSpPr>
      <xdr:spPr>
        <a:xfrm>
          <a:off x="11201400" y="590550"/>
          <a:ext cx="1080000" cy="720000"/>
        </a:xfrm>
        <a:prstGeom prst="roundRect">
          <a:avLst/>
        </a:prstGeom>
        <a:gradFill flip="none" rotWithShape="1">
          <a:gsLst>
            <a:gs pos="0">
              <a:schemeClr val="accent6">
                <a:lumMod val="67000"/>
              </a:schemeClr>
            </a:gs>
            <a:gs pos="48000">
              <a:schemeClr val="accent6">
                <a:lumMod val="97000"/>
                <a:lumOff val="3000"/>
              </a:schemeClr>
            </a:gs>
            <a:gs pos="100000">
              <a:schemeClr val="accent6">
                <a:lumMod val="60000"/>
                <a:lumOff val="40000"/>
              </a:schemeClr>
            </a:gs>
          </a:gsLst>
          <a:path path="circle">
            <a:fillToRect l="100000" t="100000"/>
          </a:path>
          <a:tileRect r="-100000" b="-100000"/>
        </a:gradFill>
        <a:ln>
          <a:noFill/>
        </a:ln>
        <a:effectLst>
          <a:glow rad="101600">
            <a:schemeClr val="accent6">
              <a:satMod val="175000"/>
              <a:alpha val="40000"/>
            </a:schemeClr>
          </a:glow>
          <a:outerShdw blurRad="76200" dir="18900000" sy="23000" kx="-1200000" algn="bl" rotWithShape="0">
            <a:prstClr val="black">
              <a:alpha val="20000"/>
            </a:prstClr>
          </a:outerShdw>
          <a:reflection blurRad="6350" stA="50000" endA="300" endPos="55500" dist="101600" dir="5400000" sy="-100000" algn="bl" rotWithShape="0"/>
        </a:effectLst>
        <a:scene3d>
          <a:camera prst="orthographicFront">
            <a:rot lat="0" lon="0" rev="0"/>
          </a:camera>
          <a:lightRig rig="contrasting" dir="t">
            <a:rot lat="0" lon="0" rev="1500000"/>
          </a:lightRig>
        </a:scene3d>
        <a:sp3d prstMaterial="metal">
          <a:bevelT w="88900" h="889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CO" sz="1100" b="1" i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Comparativo Productividad</a:t>
          </a:r>
        </a:p>
      </xdr:txBody>
    </xdr:sp>
    <xdr:clientData/>
  </xdr:twoCellAnchor>
  <xdr:twoCellAnchor>
    <xdr:from>
      <xdr:col>15</xdr:col>
      <xdr:colOff>0</xdr:colOff>
      <xdr:row>9</xdr:row>
      <xdr:rowOff>9525</xdr:rowOff>
    </xdr:from>
    <xdr:to>
      <xdr:col>16</xdr:col>
      <xdr:colOff>318000</xdr:colOff>
      <xdr:row>12</xdr:row>
      <xdr:rowOff>158025</xdr:rowOff>
    </xdr:to>
    <xdr:sp macro="" textlink="">
      <xdr:nvSpPr>
        <xdr:cNvPr id="43" name="Rectángulo: esquinas redondeadas 42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3353F35D-6613-43C4-87B8-5BE7E145E4D8}"/>
            </a:ext>
          </a:extLst>
        </xdr:cNvPr>
        <xdr:cNvSpPr/>
      </xdr:nvSpPr>
      <xdr:spPr>
        <a:xfrm>
          <a:off x="11201400" y="1552575"/>
          <a:ext cx="1080000" cy="720000"/>
        </a:xfrm>
        <a:prstGeom prst="roundRect">
          <a:avLst/>
        </a:prstGeom>
        <a:gradFill flip="none" rotWithShape="1">
          <a:gsLst>
            <a:gs pos="0">
              <a:schemeClr val="accent6">
                <a:lumMod val="67000"/>
              </a:schemeClr>
            </a:gs>
            <a:gs pos="48000">
              <a:schemeClr val="accent6">
                <a:lumMod val="97000"/>
                <a:lumOff val="3000"/>
              </a:schemeClr>
            </a:gs>
            <a:gs pos="100000">
              <a:schemeClr val="accent6">
                <a:lumMod val="60000"/>
                <a:lumOff val="40000"/>
              </a:schemeClr>
            </a:gs>
          </a:gsLst>
          <a:path path="circle">
            <a:fillToRect l="100000" t="100000"/>
          </a:path>
          <a:tileRect r="-100000" b="-100000"/>
        </a:gradFill>
        <a:ln>
          <a:noFill/>
        </a:ln>
        <a:effectLst>
          <a:glow rad="101600">
            <a:schemeClr val="accent6">
              <a:satMod val="175000"/>
              <a:alpha val="40000"/>
            </a:schemeClr>
          </a:glow>
          <a:outerShdw blurRad="76200" dir="18900000" sy="23000" kx="-1200000" algn="bl" rotWithShape="0">
            <a:prstClr val="black">
              <a:alpha val="20000"/>
            </a:prstClr>
          </a:outerShdw>
          <a:reflection blurRad="6350" stA="50000" endA="300" endPos="55500" dist="101600" dir="5400000" sy="-100000" algn="bl" rotWithShape="0"/>
        </a:effectLst>
        <a:scene3d>
          <a:camera prst="orthographicFront">
            <a:rot lat="0" lon="0" rev="0"/>
          </a:camera>
          <a:lightRig rig="contrasting" dir="t">
            <a:rot lat="0" lon="0" rev="1500000"/>
          </a:lightRig>
        </a:scene3d>
        <a:sp3d prstMaterial="metal">
          <a:bevelT w="88900" h="889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CO" sz="1100" b="1" i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Comparativo Ingresos</a:t>
          </a:r>
        </a:p>
      </xdr:txBody>
    </xdr:sp>
    <xdr:clientData/>
  </xdr:twoCellAnchor>
  <xdr:twoCellAnchor>
    <xdr:from>
      <xdr:col>15</xdr:col>
      <xdr:colOff>0</xdr:colOff>
      <xdr:row>14</xdr:row>
      <xdr:rowOff>9525</xdr:rowOff>
    </xdr:from>
    <xdr:to>
      <xdr:col>16</xdr:col>
      <xdr:colOff>318000</xdr:colOff>
      <xdr:row>17</xdr:row>
      <xdr:rowOff>158025</xdr:rowOff>
    </xdr:to>
    <xdr:sp macro="" textlink="">
      <xdr:nvSpPr>
        <xdr:cNvPr id="44" name="Rectángulo: esquinas redondeadas 43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8A7AD790-9F00-4205-B8A2-FE6F8E4B3986}"/>
            </a:ext>
          </a:extLst>
        </xdr:cNvPr>
        <xdr:cNvSpPr/>
      </xdr:nvSpPr>
      <xdr:spPr>
        <a:xfrm>
          <a:off x="11201400" y="2505075"/>
          <a:ext cx="1080000" cy="720000"/>
        </a:xfrm>
        <a:prstGeom prst="roundRect">
          <a:avLst/>
        </a:prstGeom>
        <a:gradFill flip="none" rotWithShape="1">
          <a:gsLst>
            <a:gs pos="0">
              <a:schemeClr val="accent6">
                <a:lumMod val="67000"/>
              </a:schemeClr>
            </a:gs>
            <a:gs pos="48000">
              <a:schemeClr val="accent6">
                <a:lumMod val="97000"/>
                <a:lumOff val="3000"/>
              </a:schemeClr>
            </a:gs>
            <a:gs pos="100000">
              <a:schemeClr val="accent6">
                <a:lumMod val="60000"/>
                <a:lumOff val="40000"/>
              </a:schemeClr>
            </a:gs>
          </a:gsLst>
          <a:path path="circle">
            <a:fillToRect l="100000" t="100000"/>
          </a:path>
          <a:tileRect r="-100000" b="-100000"/>
        </a:gradFill>
        <a:ln>
          <a:noFill/>
        </a:ln>
        <a:effectLst>
          <a:glow rad="101600">
            <a:schemeClr val="accent6">
              <a:satMod val="175000"/>
              <a:alpha val="40000"/>
            </a:schemeClr>
          </a:glow>
          <a:outerShdw blurRad="76200" dir="18900000" sy="23000" kx="-1200000" algn="bl" rotWithShape="0">
            <a:prstClr val="black">
              <a:alpha val="20000"/>
            </a:prstClr>
          </a:outerShdw>
          <a:reflection blurRad="6350" stA="50000" endA="300" endPos="55500" dist="101600" dir="5400000" sy="-100000" algn="bl" rotWithShape="0"/>
        </a:effectLst>
        <a:scene3d>
          <a:camera prst="orthographicFront">
            <a:rot lat="0" lon="0" rev="0"/>
          </a:camera>
          <a:lightRig rig="contrasting" dir="t">
            <a:rot lat="0" lon="0" rev="1500000"/>
          </a:lightRig>
        </a:scene3d>
        <a:sp3d prstMaterial="metal">
          <a:bevelT w="88900" h="889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CO" sz="1100" b="1" i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Comparativo</a:t>
          </a:r>
          <a:r>
            <a:rPr lang="es-CO" sz="1100" b="1" i="1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Rentabilidad</a:t>
          </a:r>
          <a:endParaRPr lang="es-CO" sz="1100" b="1" i="1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9525</xdr:colOff>
      <xdr:row>0</xdr:row>
      <xdr:rowOff>38101</xdr:rowOff>
    </xdr:from>
    <xdr:to>
      <xdr:col>15</xdr:col>
      <xdr:colOff>342900</xdr:colOff>
      <xdr:row>2</xdr:row>
      <xdr:rowOff>1</xdr:rowOff>
    </xdr:to>
    <xdr:sp macro="" textlink="">
      <xdr:nvSpPr>
        <xdr:cNvPr id="4" name="Flecha: hacia la izquierda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9D2FF98-C781-4373-A393-A0A68FC169EB}"/>
            </a:ext>
          </a:extLst>
        </xdr:cNvPr>
        <xdr:cNvSpPr/>
      </xdr:nvSpPr>
      <xdr:spPr>
        <a:xfrm>
          <a:off x="10658475" y="38101"/>
          <a:ext cx="333375" cy="276225"/>
        </a:xfrm>
        <a:prstGeom prst="leftArrow">
          <a:avLst/>
        </a:prstGeom>
        <a:solidFill>
          <a:schemeClr val="accent2">
            <a:lumMod val="50000"/>
          </a:schemeClr>
        </a:solidFill>
        <a:ln>
          <a:noFill/>
        </a:ln>
        <a:effectLst>
          <a:outerShdw blurRad="149987" dist="250190" dir="8460000" algn="ctr">
            <a:srgbClr val="000000">
              <a:alpha val="28000"/>
            </a:srgbClr>
          </a:outerShdw>
        </a:effectLst>
        <a:scene3d>
          <a:camera prst="orthographicFront">
            <a:rot lat="0" lon="0" rev="0"/>
          </a:camera>
          <a:lightRig rig="contrasting" dir="t">
            <a:rot lat="0" lon="0" rev="1500000"/>
          </a:lightRig>
        </a:scene3d>
        <a:sp3d prstMaterial="metal">
          <a:bevelT w="88900" h="889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6</xdr:col>
      <xdr:colOff>57149</xdr:colOff>
      <xdr:row>3</xdr:row>
      <xdr:rowOff>185736</xdr:rowOff>
    </xdr:from>
    <xdr:to>
      <xdr:col>15</xdr:col>
      <xdr:colOff>9524</xdr:colOff>
      <xdr:row>22</xdr:row>
      <xdr:rowOff>180974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326FB466-3D09-4865-A2D6-A82A0274E2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9525</xdr:colOff>
      <xdr:row>1</xdr:row>
      <xdr:rowOff>0</xdr:rowOff>
    </xdr:from>
    <xdr:to>
      <xdr:col>1</xdr:col>
      <xdr:colOff>1089525</xdr:colOff>
      <xdr:row>3</xdr:row>
      <xdr:rowOff>189675</xdr:rowOff>
    </xdr:to>
    <xdr:sp macro="" textlink="">
      <xdr:nvSpPr>
        <xdr:cNvPr id="15" name="Rectángulo: esquinas redondeadas 1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926518A-D03D-49AC-BB1F-0021C8800F93}"/>
            </a:ext>
          </a:extLst>
        </xdr:cNvPr>
        <xdr:cNvSpPr/>
      </xdr:nvSpPr>
      <xdr:spPr>
        <a:xfrm>
          <a:off x="123825" y="85725"/>
          <a:ext cx="1080000" cy="504000"/>
        </a:xfrm>
        <a:prstGeom prst="roundRect">
          <a:avLst/>
        </a:prstGeom>
        <a:gradFill flip="none" rotWithShape="1">
          <a:gsLst>
            <a:gs pos="0">
              <a:schemeClr val="accent6">
                <a:lumMod val="67000"/>
              </a:schemeClr>
            </a:gs>
            <a:gs pos="48000">
              <a:schemeClr val="accent6">
                <a:lumMod val="97000"/>
                <a:lumOff val="3000"/>
              </a:schemeClr>
            </a:gs>
            <a:gs pos="100000">
              <a:schemeClr val="accent6">
                <a:lumMod val="60000"/>
                <a:lumOff val="40000"/>
              </a:schemeClr>
            </a:gs>
          </a:gsLst>
          <a:path path="circle">
            <a:fillToRect l="100000" t="100000"/>
          </a:path>
          <a:tileRect r="-100000" b="-100000"/>
        </a:gradFill>
        <a:ln>
          <a:noFill/>
        </a:ln>
        <a:effectLst>
          <a:glow rad="101600">
            <a:schemeClr val="accent6">
              <a:satMod val="175000"/>
              <a:alpha val="40000"/>
            </a:schemeClr>
          </a:glow>
          <a:outerShdw blurRad="76200" dir="18900000" sy="23000" kx="-1200000" algn="bl" rotWithShape="0">
            <a:prstClr val="black">
              <a:alpha val="20000"/>
            </a:prstClr>
          </a:outerShdw>
          <a:reflection blurRad="6350" stA="50000" endA="300" endPos="55500" dist="101600" dir="5400000" sy="-100000" algn="bl" rotWithShape="0"/>
        </a:effectLst>
        <a:scene3d>
          <a:camera prst="orthographicFront">
            <a:rot lat="0" lon="0" rev="0"/>
          </a:camera>
          <a:lightRig rig="contrasting" dir="t">
            <a:rot lat="0" lon="0" rev="1500000"/>
          </a:lightRig>
        </a:scene3d>
        <a:sp3d prstMaterial="metal">
          <a:bevelT w="88900" h="889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CO" sz="1100" b="1" i="1">
              <a:solidFill>
                <a:sysClr val="windowText" lastClr="000000"/>
              </a:solidFill>
            </a:rPr>
            <a:t>Información Técnica</a:t>
          </a:r>
        </a:p>
      </xdr:txBody>
    </xdr:sp>
    <xdr:clientData/>
  </xdr:twoCellAnchor>
  <xdr:twoCellAnchor>
    <xdr:from>
      <xdr:col>1</xdr:col>
      <xdr:colOff>0</xdr:colOff>
      <xdr:row>5</xdr:row>
      <xdr:rowOff>1</xdr:rowOff>
    </xdr:from>
    <xdr:to>
      <xdr:col>1</xdr:col>
      <xdr:colOff>1080000</xdr:colOff>
      <xdr:row>7</xdr:row>
      <xdr:rowOff>123001</xdr:rowOff>
    </xdr:to>
    <xdr:sp macro="" textlink="">
      <xdr:nvSpPr>
        <xdr:cNvPr id="16" name="Rectángulo: esquinas redondeadas 1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A2547D8-5DBF-4EA4-BD25-B34AED4EBD29}"/>
            </a:ext>
          </a:extLst>
        </xdr:cNvPr>
        <xdr:cNvSpPr/>
      </xdr:nvSpPr>
      <xdr:spPr>
        <a:xfrm>
          <a:off x="114300" y="781051"/>
          <a:ext cx="1080000" cy="504000"/>
        </a:xfrm>
        <a:prstGeom prst="roundRect">
          <a:avLst/>
        </a:prstGeom>
        <a:gradFill flip="none" rotWithShape="1">
          <a:gsLst>
            <a:gs pos="0">
              <a:schemeClr val="accent6">
                <a:lumMod val="67000"/>
              </a:schemeClr>
            </a:gs>
            <a:gs pos="48000">
              <a:schemeClr val="accent6">
                <a:lumMod val="97000"/>
                <a:lumOff val="3000"/>
              </a:schemeClr>
            </a:gs>
            <a:gs pos="100000">
              <a:schemeClr val="accent6">
                <a:lumMod val="60000"/>
                <a:lumOff val="40000"/>
              </a:schemeClr>
            </a:gs>
          </a:gsLst>
          <a:path path="circle">
            <a:fillToRect l="100000" t="100000"/>
          </a:path>
          <a:tileRect r="-100000" b="-100000"/>
        </a:gradFill>
        <a:ln>
          <a:noFill/>
        </a:ln>
        <a:effectLst>
          <a:glow rad="101600">
            <a:schemeClr val="accent6">
              <a:satMod val="175000"/>
              <a:alpha val="40000"/>
            </a:schemeClr>
          </a:glow>
          <a:outerShdw blurRad="76200" dir="18900000" sy="23000" kx="-1200000" algn="bl" rotWithShape="0">
            <a:prstClr val="black">
              <a:alpha val="20000"/>
            </a:prstClr>
          </a:outerShdw>
          <a:reflection blurRad="6350" stA="50000" endA="300" endPos="55500" dist="101600" dir="5400000" sy="-100000" algn="bl" rotWithShape="0"/>
        </a:effectLst>
        <a:scene3d>
          <a:camera prst="orthographicFront">
            <a:rot lat="0" lon="0" rev="0"/>
          </a:camera>
          <a:lightRig rig="contrasting" dir="t">
            <a:rot lat="0" lon="0" rev="1500000"/>
          </a:lightRig>
        </a:scene3d>
        <a:sp3d prstMaterial="metal">
          <a:bevelT w="88900" h="889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CO" sz="1100" b="1" i="1">
              <a:solidFill>
                <a:sysClr val="windowText" lastClr="000000"/>
              </a:solidFill>
            </a:rPr>
            <a:t>Variables de Entrada</a:t>
          </a:r>
        </a:p>
      </xdr:txBody>
    </xdr:sp>
    <xdr:clientData/>
  </xdr:twoCellAnchor>
  <xdr:twoCellAnchor>
    <xdr:from>
      <xdr:col>1</xdr:col>
      <xdr:colOff>0</xdr:colOff>
      <xdr:row>8</xdr:row>
      <xdr:rowOff>114301</xdr:rowOff>
    </xdr:from>
    <xdr:to>
      <xdr:col>1</xdr:col>
      <xdr:colOff>1080000</xdr:colOff>
      <xdr:row>11</xdr:row>
      <xdr:rowOff>46801</xdr:rowOff>
    </xdr:to>
    <xdr:sp macro="" textlink="">
      <xdr:nvSpPr>
        <xdr:cNvPr id="17" name="Rectángulo: esquinas redondeadas 1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9B6CD996-98B5-4177-845A-4CF4C7EBF98E}"/>
            </a:ext>
          </a:extLst>
        </xdr:cNvPr>
        <xdr:cNvSpPr/>
      </xdr:nvSpPr>
      <xdr:spPr>
        <a:xfrm>
          <a:off x="114300" y="1466851"/>
          <a:ext cx="1080000" cy="504000"/>
        </a:xfrm>
        <a:prstGeom prst="roundRect">
          <a:avLst/>
        </a:prstGeom>
        <a:gradFill flip="none" rotWithShape="1">
          <a:gsLst>
            <a:gs pos="0">
              <a:schemeClr val="accent6">
                <a:lumMod val="67000"/>
              </a:schemeClr>
            </a:gs>
            <a:gs pos="48000">
              <a:schemeClr val="accent6">
                <a:lumMod val="97000"/>
                <a:lumOff val="3000"/>
              </a:schemeClr>
            </a:gs>
            <a:gs pos="100000">
              <a:schemeClr val="accent6">
                <a:lumMod val="60000"/>
                <a:lumOff val="40000"/>
              </a:schemeClr>
            </a:gs>
          </a:gsLst>
          <a:path path="circle">
            <a:fillToRect l="100000" t="100000"/>
          </a:path>
          <a:tileRect r="-100000" b="-100000"/>
        </a:gradFill>
        <a:ln>
          <a:noFill/>
        </a:ln>
        <a:effectLst>
          <a:glow rad="101600">
            <a:schemeClr val="accent6">
              <a:satMod val="175000"/>
              <a:alpha val="40000"/>
            </a:schemeClr>
          </a:glow>
          <a:outerShdw blurRad="76200" dir="18900000" sy="23000" kx="-1200000" algn="bl" rotWithShape="0">
            <a:prstClr val="black">
              <a:alpha val="20000"/>
            </a:prstClr>
          </a:outerShdw>
          <a:reflection blurRad="6350" stA="50000" endA="300" endPos="55500" dist="101600" dir="5400000" sy="-100000" algn="bl" rotWithShape="0"/>
        </a:effectLst>
        <a:scene3d>
          <a:camera prst="orthographicFront">
            <a:rot lat="0" lon="0" rev="0"/>
          </a:camera>
          <a:lightRig rig="contrasting" dir="t">
            <a:rot lat="0" lon="0" rev="1500000"/>
          </a:lightRig>
        </a:scene3d>
        <a:sp3d prstMaterial="metal">
          <a:bevelT w="88900" h="889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CO" sz="1100" b="1" i="1">
              <a:solidFill>
                <a:sysClr val="windowText" lastClr="000000"/>
              </a:solidFill>
            </a:rPr>
            <a:t>Inversión Inicial</a:t>
          </a:r>
        </a:p>
      </xdr:txBody>
    </xdr:sp>
    <xdr:clientData/>
  </xdr:twoCellAnchor>
  <xdr:twoCellAnchor>
    <xdr:from>
      <xdr:col>1</xdr:col>
      <xdr:colOff>0</xdr:colOff>
      <xdr:row>12</xdr:row>
      <xdr:rowOff>28576</xdr:rowOff>
    </xdr:from>
    <xdr:to>
      <xdr:col>1</xdr:col>
      <xdr:colOff>1080000</xdr:colOff>
      <xdr:row>14</xdr:row>
      <xdr:rowOff>151576</xdr:rowOff>
    </xdr:to>
    <xdr:sp macro="" textlink="">
      <xdr:nvSpPr>
        <xdr:cNvPr id="18" name="Rectángulo: esquinas redondeadas 1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501981F6-B099-49E6-973D-6563D1C428B6}"/>
            </a:ext>
          </a:extLst>
        </xdr:cNvPr>
        <xdr:cNvSpPr/>
      </xdr:nvSpPr>
      <xdr:spPr>
        <a:xfrm>
          <a:off x="114300" y="2143126"/>
          <a:ext cx="1080000" cy="504000"/>
        </a:xfrm>
        <a:prstGeom prst="roundRect">
          <a:avLst/>
        </a:prstGeom>
        <a:gradFill flip="none" rotWithShape="1">
          <a:gsLst>
            <a:gs pos="0">
              <a:schemeClr val="accent6">
                <a:lumMod val="67000"/>
              </a:schemeClr>
            </a:gs>
            <a:gs pos="48000">
              <a:schemeClr val="accent6">
                <a:lumMod val="97000"/>
                <a:lumOff val="3000"/>
              </a:schemeClr>
            </a:gs>
            <a:gs pos="100000">
              <a:schemeClr val="accent6">
                <a:lumMod val="60000"/>
                <a:lumOff val="40000"/>
              </a:schemeClr>
            </a:gs>
          </a:gsLst>
          <a:path path="circle">
            <a:fillToRect l="100000" t="100000"/>
          </a:path>
          <a:tileRect r="-100000" b="-100000"/>
        </a:gradFill>
        <a:ln>
          <a:noFill/>
        </a:ln>
        <a:effectLst>
          <a:glow rad="101600">
            <a:schemeClr val="accent6">
              <a:satMod val="175000"/>
              <a:alpha val="40000"/>
            </a:schemeClr>
          </a:glow>
          <a:outerShdw blurRad="76200" dir="18900000" sy="23000" kx="-1200000" algn="bl" rotWithShape="0">
            <a:prstClr val="black">
              <a:alpha val="20000"/>
            </a:prstClr>
          </a:outerShdw>
          <a:reflection blurRad="6350" stA="50000" endA="300" endPos="55500" dist="101600" dir="5400000" sy="-100000" algn="bl" rotWithShape="0"/>
        </a:effectLst>
        <a:scene3d>
          <a:camera prst="orthographicFront">
            <a:rot lat="0" lon="0" rev="0"/>
          </a:camera>
          <a:lightRig rig="contrasting" dir="t">
            <a:rot lat="0" lon="0" rev="1500000"/>
          </a:lightRig>
        </a:scene3d>
        <a:sp3d prstMaterial="metal">
          <a:bevelT w="88900" h="889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CO" sz="1100" b="1" i="1">
              <a:solidFill>
                <a:sysClr val="windowText" lastClr="000000"/>
              </a:solidFill>
            </a:rPr>
            <a:t>Costos Totales</a:t>
          </a:r>
          <a:r>
            <a:rPr lang="es-CO" sz="1100" b="1" i="1" baseline="0">
              <a:solidFill>
                <a:sysClr val="windowText" lastClr="000000"/>
              </a:solidFill>
            </a:rPr>
            <a:t> Acumulados</a:t>
          </a:r>
          <a:endParaRPr lang="es-CO" sz="1100" b="1" i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0</xdr:colOff>
      <xdr:row>15</xdr:row>
      <xdr:rowOff>133351</xdr:rowOff>
    </xdr:from>
    <xdr:to>
      <xdr:col>1</xdr:col>
      <xdr:colOff>1080000</xdr:colOff>
      <xdr:row>18</xdr:row>
      <xdr:rowOff>65851</xdr:rowOff>
    </xdr:to>
    <xdr:sp macro="" textlink="">
      <xdr:nvSpPr>
        <xdr:cNvPr id="19" name="Rectángulo: esquinas redondeadas 18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CA1AB9E2-C1F6-4A9D-9C8F-353157309267}"/>
            </a:ext>
          </a:extLst>
        </xdr:cNvPr>
        <xdr:cNvSpPr/>
      </xdr:nvSpPr>
      <xdr:spPr>
        <a:xfrm>
          <a:off x="114300" y="2819401"/>
          <a:ext cx="1080000" cy="504000"/>
        </a:xfrm>
        <a:prstGeom prst="roundRect">
          <a:avLst/>
        </a:prstGeom>
        <a:gradFill flip="none" rotWithShape="1">
          <a:gsLst>
            <a:gs pos="0">
              <a:schemeClr val="accent6">
                <a:lumMod val="67000"/>
              </a:schemeClr>
            </a:gs>
            <a:gs pos="48000">
              <a:schemeClr val="accent6">
                <a:lumMod val="97000"/>
                <a:lumOff val="3000"/>
              </a:schemeClr>
            </a:gs>
            <a:gs pos="100000">
              <a:schemeClr val="accent6">
                <a:lumMod val="60000"/>
                <a:lumOff val="40000"/>
              </a:schemeClr>
            </a:gs>
          </a:gsLst>
          <a:path path="circle">
            <a:fillToRect l="100000" t="100000"/>
          </a:path>
          <a:tileRect r="-100000" b="-100000"/>
        </a:gradFill>
        <a:ln>
          <a:noFill/>
        </a:ln>
        <a:effectLst>
          <a:glow rad="101600">
            <a:schemeClr val="accent6">
              <a:satMod val="175000"/>
              <a:alpha val="40000"/>
            </a:schemeClr>
          </a:glow>
          <a:outerShdw blurRad="76200" dir="18900000" sy="23000" kx="-1200000" algn="bl" rotWithShape="0">
            <a:prstClr val="black">
              <a:alpha val="20000"/>
            </a:prstClr>
          </a:outerShdw>
          <a:reflection blurRad="6350" stA="50000" endA="300" endPos="55500" dist="101600" dir="5400000" sy="-100000" algn="bl" rotWithShape="0"/>
        </a:effectLst>
        <a:scene3d>
          <a:camera prst="orthographicFront">
            <a:rot lat="0" lon="0" rev="0"/>
          </a:camera>
          <a:lightRig rig="contrasting" dir="t">
            <a:rot lat="0" lon="0" rev="1500000"/>
          </a:lightRig>
        </a:scene3d>
        <a:sp3d prstMaterial="metal">
          <a:bevelT w="88900" h="889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CO" sz="1100" b="1" i="1">
              <a:solidFill>
                <a:sysClr val="windowText" lastClr="000000"/>
              </a:solidFill>
            </a:rPr>
            <a:t>Costos Totales Clasificados</a:t>
          </a:r>
        </a:p>
      </xdr:txBody>
    </xdr:sp>
    <xdr:clientData/>
  </xdr:twoCellAnchor>
  <xdr:twoCellAnchor editAs="absolute">
    <xdr:from>
      <xdr:col>1</xdr:col>
      <xdr:colOff>0</xdr:colOff>
      <xdr:row>19</xdr:row>
      <xdr:rowOff>47626</xdr:rowOff>
    </xdr:from>
    <xdr:to>
      <xdr:col>1</xdr:col>
      <xdr:colOff>1080000</xdr:colOff>
      <xdr:row>21</xdr:row>
      <xdr:rowOff>170626</xdr:rowOff>
    </xdr:to>
    <xdr:sp macro="" textlink="">
      <xdr:nvSpPr>
        <xdr:cNvPr id="20" name="Rectángulo: esquinas redondeadas 19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A3A6D3BC-DEAB-4F25-A81D-22FB06880B4C}"/>
            </a:ext>
          </a:extLst>
        </xdr:cNvPr>
        <xdr:cNvSpPr/>
      </xdr:nvSpPr>
      <xdr:spPr>
        <a:xfrm>
          <a:off x="114300" y="3495676"/>
          <a:ext cx="1080000" cy="504000"/>
        </a:xfrm>
        <a:prstGeom prst="roundRect">
          <a:avLst/>
        </a:prstGeom>
        <a:gradFill flip="none" rotWithShape="1">
          <a:gsLst>
            <a:gs pos="0">
              <a:schemeClr val="accent6">
                <a:lumMod val="67000"/>
              </a:schemeClr>
            </a:gs>
            <a:gs pos="48000">
              <a:schemeClr val="accent6">
                <a:lumMod val="97000"/>
                <a:lumOff val="3000"/>
              </a:schemeClr>
            </a:gs>
            <a:gs pos="100000">
              <a:schemeClr val="accent6">
                <a:lumMod val="60000"/>
                <a:lumOff val="40000"/>
              </a:schemeClr>
            </a:gs>
          </a:gsLst>
          <a:path path="circle">
            <a:fillToRect l="100000" t="100000"/>
          </a:path>
          <a:tileRect r="-100000" b="-100000"/>
        </a:gradFill>
        <a:ln>
          <a:noFill/>
        </a:ln>
        <a:effectLst>
          <a:glow rad="101600">
            <a:schemeClr val="accent6">
              <a:satMod val="175000"/>
              <a:alpha val="40000"/>
            </a:schemeClr>
          </a:glow>
          <a:outerShdw blurRad="76200" dir="18900000" sy="23000" kx="-1200000" algn="bl" rotWithShape="0">
            <a:prstClr val="black">
              <a:alpha val="20000"/>
            </a:prstClr>
          </a:outerShdw>
          <a:reflection blurRad="6350" stA="50000" endA="300" endPos="55500" dist="101600" dir="5400000" sy="-100000" algn="bl" rotWithShape="0"/>
        </a:effectLst>
        <a:scene3d>
          <a:camera prst="orthographicFront">
            <a:rot lat="0" lon="0" rev="0"/>
          </a:camera>
          <a:lightRig rig="contrasting" dir="t">
            <a:rot lat="0" lon="0" rev="1500000"/>
          </a:lightRig>
        </a:scene3d>
        <a:sp3d prstMaterial="metal">
          <a:bevelT w="88900" h="889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CO" sz="1100" b="1" i="1">
              <a:solidFill>
                <a:sysClr val="windowText" lastClr="000000"/>
              </a:solidFill>
            </a:rPr>
            <a:t>Comparativos</a:t>
          </a:r>
          <a:r>
            <a:rPr lang="es-CO" sz="1100" b="1" i="1" baseline="0">
              <a:solidFill>
                <a:sysClr val="windowText" lastClr="000000"/>
              </a:solidFill>
            </a:rPr>
            <a:t> de Costos</a:t>
          </a:r>
          <a:endParaRPr lang="es-CO" sz="1100" b="1" i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15</xdr:col>
      <xdr:colOff>0</xdr:colOff>
      <xdr:row>4</xdr:row>
      <xdr:rowOff>0</xdr:rowOff>
    </xdr:from>
    <xdr:to>
      <xdr:col>16</xdr:col>
      <xdr:colOff>318000</xdr:colOff>
      <xdr:row>7</xdr:row>
      <xdr:rowOff>148500</xdr:rowOff>
    </xdr:to>
    <xdr:sp macro="" textlink="">
      <xdr:nvSpPr>
        <xdr:cNvPr id="21" name="Rectángulo: esquinas redondeadas 20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4EADC5F9-C449-46DA-876E-E793B2954D62}"/>
            </a:ext>
          </a:extLst>
        </xdr:cNvPr>
        <xdr:cNvSpPr/>
      </xdr:nvSpPr>
      <xdr:spPr>
        <a:xfrm>
          <a:off x="11201400" y="590550"/>
          <a:ext cx="1080000" cy="720000"/>
        </a:xfrm>
        <a:prstGeom prst="roundRect">
          <a:avLst/>
        </a:prstGeom>
        <a:gradFill flip="none" rotWithShape="1">
          <a:gsLst>
            <a:gs pos="0">
              <a:schemeClr val="accent6">
                <a:lumMod val="67000"/>
              </a:schemeClr>
            </a:gs>
            <a:gs pos="48000">
              <a:schemeClr val="accent6">
                <a:lumMod val="97000"/>
                <a:lumOff val="3000"/>
              </a:schemeClr>
            </a:gs>
            <a:gs pos="100000">
              <a:schemeClr val="accent6">
                <a:lumMod val="60000"/>
                <a:lumOff val="40000"/>
              </a:schemeClr>
            </a:gs>
          </a:gsLst>
          <a:path path="circle">
            <a:fillToRect l="100000" t="100000"/>
          </a:path>
          <a:tileRect r="-100000" b="-100000"/>
        </a:gradFill>
        <a:ln>
          <a:noFill/>
        </a:ln>
        <a:effectLst>
          <a:glow rad="101600">
            <a:schemeClr val="accent6">
              <a:satMod val="175000"/>
              <a:alpha val="40000"/>
            </a:schemeClr>
          </a:glow>
          <a:outerShdw blurRad="76200" dir="18900000" sy="23000" kx="-1200000" algn="bl" rotWithShape="0">
            <a:prstClr val="black">
              <a:alpha val="20000"/>
            </a:prstClr>
          </a:outerShdw>
          <a:reflection blurRad="6350" stA="50000" endA="300" endPos="55500" dist="101600" dir="5400000" sy="-100000" algn="bl" rotWithShape="0"/>
        </a:effectLst>
        <a:scene3d>
          <a:camera prst="orthographicFront">
            <a:rot lat="0" lon="0" rev="0"/>
          </a:camera>
          <a:lightRig rig="contrasting" dir="t">
            <a:rot lat="0" lon="0" rev="1500000"/>
          </a:lightRig>
        </a:scene3d>
        <a:sp3d prstMaterial="metal">
          <a:bevelT w="88900" h="889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CO" sz="1100" b="1" i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Comparativo Productividad</a:t>
          </a:r>
        </a:p>
      </xdr:txBody>
    </xdr:sp>
    <xdr:clientData/>
  </xdr:twoCellAnchor>
  <xdr:twoCellAnchor>
    <xdr:from>
      <xdr:col>15</xdr:col>
      <xdr:colOff>0</xdr:colOff>
      <xdr:row>9</xdr:row>
      <xdr:rowOff>9525</xdr:rowOff>
    </xdr:from>
    <xdr:to>
      <xdr:col>16</xdr:col>
      <xdr:colOff>318000</xdr:colOff>
      <xdr:row>12</xdr:row>
      <xdr:rowOff>158025</xdr:rowOff>
    </xdr:to>
    <xdr:sp macro="" textlink="">
      <xdr:nvSpPr>
        <xdr:cNvPr id="22" name="Rectángulo: esquinas redondeadas 21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455575CD-6682-4DA2-9232-99102AFE9C85}"/>
            </a:ext>
          </a:extLst>
        </xdr:cNvPr>
        <xdr:cNvSpPr/>
      </xdr:nvSpPr>
      <xdr:spPr>
        <a:xfrm>
          <a:off x="11201400" y="1552575"/>
          <a:ext cx="1080000" cy="720000"/>
        </a:xfrm>
        <a:prstGeom prst="roundRect">
          <a:avLst/>
        </a:prstGeom>
        <a:gradFill flip="none" rotWithShape="1">
          <a:gsLst>
            <a:gs pos="0">
              <a:schemeClr val="accent6">
                <a:lumMod val="67000"/>
              </a:schemeClr>
            </a:gs>
            <a:gs pos="48000">
              <a:schemeClr val="accent6">
                <a:lumMod val="97000"/>
                <a:lumOff val="3000"/>
              </a:schemeClr>
            </a:gs>
            <a:gs pos="100000">
              <a:schemeClr val="accent6">
                <a:lumMod val="60000"/>
                <a:lumOff val="40000"/>
              </a:schemeClr>
            </a:gs>
          </a:gsLst>
          <a:path path="circle">
            <a:fillToRect l="100000" t="100000"/>
          </a:path>
          <a:tileRect r="-100000" b="-100000"/>
        </a:gradFill>
        <a:ln>
          <a:noFill/>
        </a:ln>
        <a:effectLst>
          <a:glow rad="101600">
            <a:schemeClr val="accent6">
              <a:satMod val="175000"/>
              <a:alpha val="40000"/>
            </a:schemeClr>
          </a:glow>
          <a:outerShdw blurRad="76200" dir="18900000" sy="23000" kx="-1200000" algn="bl" rotWithShape="0">
            <a:prstClr val="black">
              <a:alpha val="20000"/>
            </a:prstClr>
          </a:outerShdw>
          <a:reflection blurRad="6350" stA="50000" endA="300" endPos="55500" dist="101600" dir="5400000" sy="-100000" algn="bl" rotWithShape="0"/>
        </a:effectLst>
        <a:scene3d>
          <a:camera prst="orthographicFront">
            <a:rot lat="0" lon="0" rev="0"/>
          </a:camera>
          <a:lightRig rig="contrasting" dir="t">
            <a:rot lat="0" lon="0" rev="1500000"/>
          </a:lightRig>
        </a:scene3d>
        <a:sp3d prstMaterial="metal">
          <a:bevelT w="88900" h="889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CO" sz="1100" b="1" i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Comparativo Ingresos</a:t>
          </a:r>
        </a:p>
      </xdr:txBody>
    </xdr:sp>
    <xdr:clientData/>
  </xdr:twoCellAnchor>
  <xdr:twoCellAnchor>
    <xdr:from>
      <xdr:col>15</xdr:col>
      <xdr:colOff>0</xdr:colOff>
      <xdr:row>14</xdr:row>
      <xdr:rowOff>9525</xdr:rowOff>
    </xdr:from>
    <xdr:to>
      <xdr:col>16</xdr:col>
      <xdr:colOff>318000</xdr:colOff>
      <xdr:row>17</xdr:row>
      <xdr:rowOff>158025</xdr:rowOff>
    </xdr:to>
    <xdr:sp macro="" textlink="">
      <xdr:nvSpPr>
        <xdr:cNvPr id="23" name="Rectángulo: esquinas redondeadas 22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A784668-D6D9-4068-B9D9-BE2835AF8333}"/>
            </a:ext>
          </a:extLst>
        </xdr:cNvPr>
        <xdr:cNvSpPr/>
      </xdr:nvSpPr>
      <xdr:spPr>
        <a:xfrm>
          <a:off x="11201400" y="2505075"/>
          <a:ext cx="1080000" cy="720000"/>
        </a:xfrm>
        <a:prstGeom prst="roundRect">
          <a:avLst/>
        </a:prstGeom>
        <a:gradFill flip="none" rotWithShape="1">
          <a:gsLst>
            <a:gs pos="0">
              <a:schemeClr val="accent6">
                <a:lumMod val="67000"/>
              </a:schemeClr>
            </a:gs>
            <a:gs pos="48000">
              <a:schemeClr val="accent6">
                <a:lumMod val="97000"/>
                <a:lumOff val="3000"/>
              </a:schemeClr>
            </a:gs>
            <a:gs pos="100000">
              <a:schemeClr val="accent6">
                <a:lumMod val="60000"/>
                <a:lumOff val="40000"/>
              </a:schemeClr>
            </a:gs>
          </a:gsLst>
          <a:path path="circle">
            <a:fillToRect l="100000" t="100000"/>
          </a:path>
          <a:tileRect r="-100000" b="-100000"/>
        </a:gradFill>
        <a:ln>
          <a:noFill/>
        </a:ln>
        <a:effectLst>
          <a:glow rad="101600">
            <a:schemeClr val="accent6">
              <a:satMod val="175000"/>
              <a:alpha val="40000"/>
            </a:schemeClr>
          </a:glow>
          <a:outerShdw blurRad="76200" dir="18900000" sy="23000" kx="-1200000" algn="bl" rotWithShape="0">
            <a:prstClr val="black">
              <a:alpha val="20000"/>
            </a:prstClr>
          </a:outerShdw>
          <a:reflection blurRad="6350" stA="50000" endA="300" endPos="55500" dist="101600" dir="5400000" sy="-100000" algn="bl" rotWithShape="0"/>
        </a:effectLst>
        <a:scene3d>
          <a:camera prst="orthographicFront">
            <a:rot lat="0" lon="0" rev="0"/>
          </a:camera>
          <a:lightRig rig="contrasting" dir="t">
            <a:rot lat="0" lon="0" rev="1500000"/>
          </a:lightRig>
        </a:scene3d>
        <a:sp3d prstMaterial="metal">
          <a:bevelT w="88900" h="889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CO" sz="1100" b="1" i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Comparativo</a:t>
          </a:r>
          <a:r>
            <a:rPr lang="es-CO" sz="1100" b="1" i="1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Rentabilidad</a:t>
          </a:r>
          <a:endParaRPr lang="es-CO" sz="1100" b="1" i="1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9525</xdr:colOff>
      <xdr:row>0</xdr:row>
      <xdr:rowOff>38101</xdr:rowOff>
    </xdr:from>
    <xdr:to>
      <xdr:col>15</xdr:col>
      <xdr:colOff>342900</xdr:colOff>
      <xdr:row>2</xdr:row>
      <xdr:rowOff>1</xdr:rowOff>
    </xdr:to>
    <xdr:sp macro="" textlink="">
      <xdr:nvSpPr>
        <xdr:cNvPr id="2" name="Flecha: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1E33F7D-B02E-41ED-852E-17F2A56803A5}"/>
            </a:ext>
          </a:extLst>
        </xdr:cNvPr>
        <xdr:cNvSpPr/>
      </xdr:nvSpPr>
      <xdr:spPr>
        <a:xfrm>
          <a:off x="10658475" y="38101"/>
          <a:ext cx="333375" cy="276225"/>
        </a:xfrm>
        <a:prstGeom prst="leftArrow">
          <a:avLst/>
        </a:prstGeom>
        <a:solidFill>
          <a:schemeClr val="accent2">
            <a:lumMod val="50000"/>
          </a:schemeClr>
        </a:solidFill>
        <a:ln>
          <a:noFill/>
        </a:ln>
        <a:effectLst>
          <a:outerShdw blurRad="149987" dist="250190" dir="8460000" algn="ctr">
            <a:srgbClr val="000000">
              <a:alpha val="28000"/>
            </a:srgbClr>
          </a:outerShdw>
        </a:effectLst>
        <a:scene3d>
          <a:camera prst="orthographicFront">
            <a:rot lat="0" lon="0" rev="0"/>
          </a:camera>
          <a:lightRig rig="contrasting" dir="t">
            <a:rot lat="0" lon="0" rev="1500000"/>
          </a:lightRig>
        </a:scene3d>
        <a:sp3d prstMaterial="metal">
          <a:bevelT w="88900" h="889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6</xdr:col>
      <xdr:colOff>57149</xdr:colOff>
      <xdr:row>3</xdr:row>
      <xdr:rowOff>185736</xdr:rowOff>
    </xdr:from>
    <xdr:to>
      <xdr:col>15</xdr:col>
      <xdr:colOff>9524</xdr:colOff>
      <xdr:row>22</xdr:row>
      <xdr:rowOff>180974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D58A3C-E141-4C18-AE8C-64A0CC5AE3D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9525</xdr:colOff>
      <xdr:row>1</xdr:row>
      <xdr:rowOff>0</xdr:rowOff>
    </xdr:from>
    <xdr:to>
      <xdr:col>1</xdr:col>
      <xdr:colOff>1089525</xdr:colOff>
      <xdr:row>3</xdr:row>
      <xdr:rowOff>189675</xdr:rowOff>
    </xdr:to>
    <xdr:sp macro="" textlink="">
      <xdr:nvSpPr>
        <xdr:cNvPr id="15" name="Rectángulo: esquinas redondeadas 1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D470335-C6E9-4BED-94D0-B96DEDA89CCD}"/>
            </a:ext>
          </a:extLst>
        </xdr:cNvPr>
        <xdr:cNvSpPr/>
      </xdr:nvSpPr>
      <xdr:spPr>
        <a:xfrm>
          <a:off x="123825" y="85725"/>
          <a:ext cx="1080000" cy="504000"/>
        </a:xfrm>
        <a:prstGeom prst="roundRect">
          <a:avLst/>
        </a:prstGeom>
        <a:gradFill flip="none" rotWithShape="1">
          <a:gsLst>
            <a:gs pos="0">
              <a:schemeClr val="accent6">
                <a:lumMod val="67000"/>
              </a:schemeClr>
            </a:gs>
            <a:gs pos="48000">
              <a:schemeClr val="accent6">
                <a:lumMod val="97000"/>
                <a:lumOff val="3000"/>
              </a:schemeClr>
            </a:gs>
            <a:gs pos="100000">
              <a:schemeClr val="accent6">
                <a:lumMod val="60000"/>
                <a:lumOff val="40000"/>
              </a:schemeClr>
            </a:gs>
          </a:gsLst>
          <a:path path="circle">
            <a:fillToRect l="100000" t="100000"/>
          </a:path>
          <a:tileRect r="-100000" b="-100000"/>
        </a:gradFill>
        <a:ln>
          <a:noFill/>
        </a:ln>
        <a:effectLst>
          <a:glow rad="101600">
            <a:schemeClr val="accent6">
              <a:satMod val="175000"/>
              <a:alpha val="40000"/>
            </a:schemeClr>
          </a:glow>
          <a:outerShdw blurRad="76200" dir="18900000" sy="23000" kx="-1200000" algn="bl" rotWithShape="0">
            <a:prstClr val="black">
              <a:alpha val="20000"/>
            </a:prstClr>
          </a:outerShdw>
          <a:reflection blurRad="6350" stA="50000" endA="300" endPos="55500" dist="101600" dir="5400000" sy="-100000" algn="bl" rotWithShape="0"/>
        </a:effectLst>
        <a:scene3d>
          <a:camera prst="orthographicFront">
            <a:rot lat="0" lon="0" rev="0"/>
          </a:camera>
          <a:lightRig rig="contrasting" dir="t">
            <a:rot lat="0" lon="0" rev="1500000"/>
          </a:lightRig>
        </a:scene3d>
        <a:sp3d prstMaterial="metal">
          <a:bevelT w="88900" h="889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CO" sz="1100" b="1" i="1">
              <a:solidFill>
                <a:sysClr val="windowText" lastClr="000000"/>
              </a:solidFill>
            </a:rPr>
            <a:t>Información Técnica</a:t>
          </a:r>
        </a:p>
      </xdr:txBody>
    </xdr:sp>
    <xdr:clientData/>
  </xdr:twoCellAnchor>
  <xdr:twoCellAnchor>
    <xdr:from>
      <xdr:col>1</xdr:col>
      <xdr:colOff>0</xdr:colOff>
      <xdr:row>5</xdr:row>
      <xdr:rowOff>1</xdr:rowOff>
    </xdr:from>
    <xdr:to>
      <xdr:col>1</xdr:col>
      <xdr:colOff>1080000</xdr:colOff>
      <xdr:row>7</xdr:row>
      <xdr:rowOff>123001</xdr:rowOff>
    </xdr:to>
    <xdr:sp macro="" textlink="">
      <xdr:nvSpPr>
        <xdr:cNvPr id="16" name="Rectángulo: esquinas redondeadas 1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5A0E885-EB00-45B5-A0A0-5736A19C8F59}"/>
            </a:ext>
          </a:extLst>
        </xdr:cNvPr>
        <xdr:cNvSpPr/>
      </xdr:nvSpPr>
      <xdr:spPr>
        <a:xfrm>
          <a:off x="114300" y="781051"/>
          <a:ext cx="1080000" cy="504000"/>
        </a:xfrm>
        <a:prstGeom prst="roundRect">
          <a:avLst/>
        </a:prstGeom>
        <a:gradFill flip="none" rotWithShape="1">
          <a:gsLst>
            <a:gs pos="0">
              <a:schemeClr val="accent6">
                <a:lumMod val="67000"/>
              </a:schemeClr>
            </a:gs>
            <a:gs pos="48000">
              <a:schemeClr val="accent6">
                <a:lumMod val="97000"/>
                <a:lumOff val="3000"/>
              </a:schemeClr>
            </a:gs>
            <a:gs pos="100000">
              <a:schemeClr val="accent6">
                <a:lumMod val="60000"/>
                <a:lumOff val="40000"/>
              </a:schemeClr>
            </a:gs>
          </a:gsLst>
          <a:path path="circle">
            <a:fillToRect l="100000" t="100000"/>
          </a:path>
          <a:tileRect r="-100000" b="-100000"/>
        </a:gradFill>
        <a:ln>
          <a:noFill/>
        </a:ln>
        <a:effectLst>
          <a:glow rad="101600">
            <a:schemeClr val="accent6">
              <a:satMod val="175000"/>
              <a:alpha val="40000"/>
            </a:schemeClr>
          </a:glow>
          <a:outerShdw blurRad="76200" dir="18900000" sy="23000" kx="-1200000" algn="bl" rotWithShape="0">
            <a:prstClr val="black">
              <a:alpha val="20000"/>
            </a:prstClr>
          </a:outerShdw>
          <a:reflection blurRad="6350" stA="50000" endA="300" endPos="55500" dist="101600" dir="5400000" sy="-100000" algn="bl" rotWithShape="0"/>
        </a:effectLst>
        <a:scene3d>
          <a:camera prst="orthographicFront">
            <a:rot lat="0" lon="0" rev="0"/>
          </a:camera>
          <a:lightRig rig="contrasting" dir="t">
            <a:rot lat="0" lon="0" rev="1500000"/>
          </a:lightRig>
        </a:scene3d>
        <a:sp3d prstMaterial="metal">
          <a:bevelT w="88900" h="889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CO" sz="1100" b="1" i="1">
              <a:solidFill>
                <a:sysClr val="windowText" lastClr="000000"/>
              </a:solidFill>
            </a:rPr>
            <a:t>Variables de Entrada</a:t>
          </a:r>
        </a:p>
      </xdr:txBody>
    </xdr:sp>
    <xdr:clientData/>
  </xdr:twoCellAnchor>
  <xdr:twoCellAnchor>
    <xdr:from>
      <xdr:col>1</xdr:col>
      <xdr:colOff>0</xdr:colOff>
      <xdr:row>8</xdr:row>
      <xdr:rowOff>114301</xdr:rowOff>
    </xdr:from>
    <xdr:to>
      <xdr:col>1</xdr:col>
      <xdr:colOff>1080000</xdr:colOff>
      <xdr:row>11</xdr:row>
      <xdr:rowOff>46801</xdr:rowOff>
    </xdr:to>
    <xdr:sp macro="" textlink="">
      <xdr:nvSpPr>
        <xdr:cNvPr id="17" name="Rectángulo: esquinas redondeadas 1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24F6EECC-4434-425A-B23F-B37586E30C15}"/>
            </a:ext>
          </a:extLst>
        </xdr:cNvPr>
        <xdr:cNvSpPr/>
      </xdr:nvSpPr>
      <xdr:spPr>
        <a:xfrm>
          <a:off x="114300" y="1466851"/>
          <a:ext cx="1080000" cy="504000"/>
        </a:xfrm>
        <a:prstGeom prst="roundRect">
          <a:avLst/>
        </a:prstGeom>
        <a:gradFill flip="none" rotWithShape="1">
          <a:gsLst>
            <a:gs pos="0">
              <a:schemeClr val="accent6">
                <a:lumMod val="67000"/>
              </a:schemeClr>
            </a:gs>
            <a:gs pos="48000">
              <a:schemeClr val="accent6">
                <a:lumMod val="97000"/>
                <a:lumOff val="3000"/>
              </a:schemeClr>
            </a:gs>
            <a:gs pos="100000">
              <a:schemeClr val="accent6">
                <a:lumMod val="60000"/>
                <a:lumOff val="40000"/>
              </a:schemeClr>
            </a:gs>
          </a:gsLst>
          <a:path path="circle">
            <a:fillToRect l="100000" t="100000"/>
          </a:path>
          <a:tileRect r="-100000" b="-100000"/>
        </a:gradFill>
        <a:ln>
          <a:noFill/>
        </a:ln>
        <a:effectLst>
          <a:glow rad="101600">
            <a:schemeClr val="accent6">
              <a:satMod val="175000"/>
              <a:alpha val="40000"/>
            </a:schemeClr>
          </a:glow>
          <a:outerShdw blurRad="76200" dir="18900000" sy="23000" kx="-1200000" algn="bl" rotWithShape="0">
            <a:prstClr val="black">
              <a:alpha val="20000"/>
            </a:prstClr>
          </a:outerShdw>
          <a:reflection blurRad="6350" stA="50000" endA="300" endPos="55500" dist="101600" dir="5400000" sy="-100000" algn="bl" rotWithShape="0"/>
        </a:effectLst>
        <a:scene3d>
          <a:camera prst="orthographicFront">
            <a:rot lat="0" lon="0" rev="0"/>
          </a:camera>
          <a:lightRig rig="contrasting" dir="t">
            <a:rot lat="0" lon="0" rev="1500000"/>
          </a:lightRig>
        </a:scene3d>
        <a:sp3d prstMaterial="metal">
          <a:bevelT w="88900" h="889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CO" sz="1100" b="1" i="1">
              <a:solidFill>
                <a:sysClr val="windowText" lastClr="000000"/>
              </a:solidFill>
            </a:rPr>
            <a:t>Inversión Inicial</a:t>
          </a:r>
        </a:p>
      </xdr:txBody>
    </xdr:sp>
    <xdr:clientData/>
  </xdr:twoCellAnchor>
  <xdr:twoCellAnchor>
    <xdr:from>
      <xdr:col>1</xdr:col>
      <xdr:colOff>0</xdr:colOff>
      <xdr:row>12</xdr:row>
      <xdr:rowOff>28576</xdr:rowOff>
    </xdr:from>
    <xdr:to>
      <xdr:col>1</xdr:col>
      <xdr:colOff>1080000</xdr:colOff>
      <xdr:row>14</xdr:row>
      <xdr:rowOff>151576</xdr:rowOff>
    </xdr:to>
    <xdr:sp macro="" textlink="">
      <xdr:nvSpPr>
        <xdr:cNvPr id="18" name="Rectángulo: esquinas redondeadas 1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10435BE0-3A72-4E82-BBA7-16606FFAE202}"/>
            </a:ext>
          </a:extLst>
        </xdr:cNvPr>
        <xdr:cNvSpPr/>
      </xdr:nvSpPr>
      <xdr:spPr>
        <a:xfrm>
          <a:off x="114300" y="2143126"/>
          <a:ext cx="1080000" cy="504000"/>
        </a:xfrm>
        <a:prstGeom prst="roundRect">
          <a:avLst/>
        </a:prstGeom>
        <a:gradFill flip="none" rotWithShape="1">
          <a:gsLst>
            <a:gs pos="0">
              <a:schemeClr val="accent6">
                <a:lumMod val="67000"/>
              </a:schemeClr>
            </a:gs>
            <a:gs pos="48000">
              <a:schemeClr val="accent6">
                <a:lumMod val="97000"/>
                <a:lumOff val="3000"/>
              </a:schemeClr>
            </a:gs>
            <a:gs pos="100000">
              <a:schemeClr val="accent6">
                <a:lumMod val="60000"/>
                <a:lumOff val="40000"/>
              </a:schemeClr>
            </a:gs>
          </a:gsLst>
          <a:path path="circle">
            <a:fillToRect l="100000" t="100000"/>
          </a:path>
          <a:tileRect r="-100000" b="-100000"/>
        </a:gradFill>
        <a:ln>
          <a:noFill/>
        </a:ln>
        <a:effectLst>
          <a:glow rad="101600">
            <a:schemeClr val="accent6">
              <a:satMod val="175000"/>
              <a:alpha val="40000"/>
            </a:schemeClr>
          </a:glow>
          <a:outerShdw blurRad="76200" dir="18900000" sy="23000" kx="-1200000" algn="bl" rotWithShape="0">
            <a:prstClr val="black">
              <a:alpha val="20000"/>
            </a:prstClr>
          </a:outerShdw>
          <a:reflection blurRad="6350" stA="50000" endA="300" endPos="55500" dist="101600" dir="5400000" sy="-100000" algn="bl" rotWithShape="0"/>
        </a:effectLst>
        <a:scene3d>
          <a:camera prst="orthographicFront">
            <a:rot lat="0" lon="0" rev="0"/>
          </a:camera>
          <a:lightRig rig="contrasting" dir="t">
            <a:rot lat="0" lon="0" rev="1500000"/>
          </a:lightRig>
        </a:scene3d>
        <a:sp3d prstMaterial="metal">
          <a:bevelT w="88900" h="889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CO" sz="1100" b="1" i="1">
              <a:solidFill>
                <a:sysClr val="windowText" lastClr="000000"/>
              </a:solidFill>
            </a:rPr>
            <a:t>Costos Totales</a:t>
          </a:r>
          <a:r>
            <a:rPr lang="es-CO" sz="1100" b="1" i="1" baseline="0">
              <a:solidFill>
                <a:sysClr val="windowText" lastClr="000000"/>
              </a:solidFill>
            </a:rPr>
            <a:t> Acumulados</a:t>
          </a:r>
          <a:endParaRPr lang="es-CO" sz="1100" b="1" i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0</xdr:colOff>
      <xdr:row>15</xdr:row>
      <xdr:rowOff>133351</xdr:rowOff>
    </xdr:from>
    <xdr:to>
      <xdr:col>1</xdr:col>
      <xdr:colOff>1080000</xdr:colOff>
      <xdr:row>18</xdr:row>
      <xdr:rowOff>65851</xdr:rowOff>
    </xdr:to>
    <xdr:sp macro="" textlink="">
      <xdr:nvSpPr>
        <xdr:cNvPr id="19" name="Rectángulo: esquinas redondeadas 18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A3928762-6BD2-466B-AFC7-5311E3C42417}"/>
            </a:ext>
          </a:extLst>
        </xdr:cNvPr>
        <xdr:cNvSpPr/>
      </xdr:nvSpPr>
      <xdr:spPr>
        <a:xfrm>
          <a:off x="114300" y="2819401"/>
          <a:ext cx="1080000" cy="504000"/>
        </a:xfrm>
        <a:prstGeom prst="roundRect">
          <a:avLst/>
        </a:prstGeom>
        <a:gradFill flip="none" rotWithShape="1">
          <a:gsLst>
            <a:gs pos="0">
              <a:schemeClr val="accent6">
                <a:lumMod val="67000"/>
              </a:schemeClr>
            </a:gs>
            <a:gs pos="48000">
              <a:schemeClr val="accent6">
                <a:lumMod val="97000"/>
                <a:lumOff val="3000"/>
              </a:schemeClr>
            </a:gs>
            <a:gs pos="100000">
              <a:schemeClr val="accent6">
                <a:lumMod val="60000"/>
                <a:lumOff val="40000"/>
              </a:schemeClr>
            </a:gs>
          </a:gsLst>
          <a:path path="circle">
            <a:fillToRect l="100000" t="100000"/>
          </a:path>
          <a:tileRect r="-100000" b="-100000"/>
        </a:gradFill>
        <a:ln>
          <a:noFill/>
        </a:ln>
        <a:effectLst>
          <a:glow rad="101600">
            <a:schemeClr val="accent6">
              <a:satMod val="175000"/>
              <a:alpha val="40000"/>
            </a:schemeClr>
          </a:glow>
          <a:outerShdw blurRad="76200" dir="18900000" sy="23000" kx="-1200000" algn="bl" rotWithShape="0">
            <a:prstClr val="black">
              <a:alpha val="20000"/>
            </a:prstClr>
          </a:outerShdw>
          <a:reflection blurRad="6350" stA="50000" endA="300" endPos="55500" dist="101600" dir="5400000" sy="-100000" algn="bl" rotWithShape="0"/>
        </a:effectLst>
        <a:scene3d>
          <a:camera prst="orthographicFront">
            <a:rot lat="0" lon="0" rev="0"/>
          </a:camera>
          <a:lightRig rig="contrasting" dir="t">
            <a:rot lat="0" lon="0" rev="1500000"/>
          </a:lightRig>
        </a:scene3d>
        <a:sp3d prstMaterial="metal">
          <a:bevelT w="88900" h="889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CO" sz="1100" b="1" i="1">
              <a:solidFill>
                <a:sysClr val="windowText" lastClr="000000"/>
              </a:solidFill>
            </a:rPr>
            <a:t>Costos Totales Clasificados</a:t>
          </a:r>
        </a:p>
      </xdr:txBody>
    </xdr:sp>
    <xdr:clientData/>
  </xdr:twoCellAnchor>
  <xdr:twoCellAnchor editAs="absolute">
    <xdr:from>
      <xdr:col>1</xdr:col>
      <xdr:colOff>0</xdr:colOff>
      <xdr:row>19</xdr:row>
      <xdr:rowOff>47626</xdr:rowOff>
    </xdr:from>
    <xdr:to>
      <xdr:col>1</xdr:col>
      <xdr:colOff>1080000</xdr:colOff>
      <xdr:row>21</xdr:row>
      <xdr:rowOff>170626</xdr:rowOff>
    </xdr:to>
    <xdr:sp macro="" textlink="">
      <xdr:nvSpPr>
        <xdr:cNvPr id="20" name="Rectángulo: esquinas redondeadas 19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46249E09-2343-4D2A-92ED-A69038F5C988}"/>
            </a:ext>
          </a:extLst>
        </xdr:cNvPr>
        <xdr:cNvSpPr/>
      </xdr:nvSpPr>
      <xdr:spPr>
        <a:xfrm>
          <a:off x="114300" y="3495676"/>
          <a:ext cx="1080000" cy="504000"/>
        </a:xfrm>
        <a:prstGeom prst="roundRect">
          <a:avLst/>
        </a:prstGeom>
        <a:gradFill flip="none" rotWithShape="1">
          <a:gsLst>
            <a:gs pos="0">
              <a:schemeClr val="accent6">
                <a:lumMod val="67000"/>
              </a:schemeClr>
            </a:gs>
            <a:gs pos="48000">
              <a:schemeClr val="accent6">
                <a:lumMod val="97000"/>
                <a:lumOff val="3000"/>
              </a:schemeClr>
            </a:gs>
            <a:gs pos="100000">
              <a:schemeClr val="accent6">
                <a:lumMod val="60000"/>
                <a:lumOff val="40000"/>
              </a:schemeClr>
            </a:gs>
          </a:gsLst>
          <a:path path="circle">
            <a:fillToRect l="100000" t="100000"/>
          </a:path>
          <a:tileRect r="-100000" b="-100000"/>
        </a:gradFill>
        <a:ln>
          <a:noFill/>
        </a:ln>
        <a:effectLst>
          <a:glow rad="101600">
            <a:schemeClr val="accent6">
              <a:satMod val="175000"/>
              <a:alpha val="40000"/>
            </a:schemeClr>
          </a:glow>
          <a:outerShdw blurRad="76200" dir="18900000" sy="23000" kx="-1200000" algn="bl" rotWithShape="0">
            <a:prstClr val="black">
              <a:alpha val="20000"/>
            </a:prstClr>
          </a:outerShdw>
          <a:reflection blurRad="6350" stA="50000" endA="300" endPos="55500" dist="101600" dir="5400000" sy="-100000" algn="bl" rotWithShape="0"/>
        </a:effectLst>
        <a:scene3d>
          <a:camera prst="orthographicFront">
            <a:rot lat="0" lon="0" rev="0"/>
          </a:camera>
          <a:lightRig rig="contrasting" dir="t">
            <a:rot lat="0" lon="0" rev="1500000"/>
          </a:lightRig>
        </a:scene3d>
        <a:sp3d prstMaterial="metal">
          <a:bevelT w="88900" h="889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CO" sz="1100" b="1" i="1">
              <a:solidFill>
                <a:sysClr val="windowText" lastClr="000000"/>
              </a:solidFill>
            </a:rPr>
            <a:t>Comparativos</a:t>
          </a:r>
          <a:r>
            <a:rPr lang="es-CO" sz="1100" b="1" i="1" baseline="0">
              <a:solidFill>
                <a:sysClr val="windowText" lastClr="000000"/>
              </a:solidFill>
            </a:rPr>
            <a:t> de Costos</a:t>
          </a:r>
          <a:endParaRPr lang="es-CO" sz="1100" b="1" i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15</xdr:col>
      <xdr:colOff>0</xdr:colOff>
      <xdr:row>4</xdr:row>
      <xdr:rowOff>0</xdr:rowOff>
    </xdr:from>
    <xdr:to>
      <xdr:col>16</xdr:col>
      <xdr:colOff>318000</xdr:colOff>
      <xdr:row>7</xdr:row>
      <xdr:rowOff>148500</xdr:rowOff>
    </xdr:to>
    <xdr:sp macro="" textlink="">
      <xdr:nvSpPr>
        <xdr:cNvPr id="21" name="Rectángulo: esquinas redondeadas 20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691C4A04-8C43-45F4-89D6-7D2AC2C21109}"/>
            </a:ext>
          </a:extLst>
        </xdr:cNvPr>
        <xdr:cNvSpPr/>
      </xdr:nvSpPr>
      <xdr:spPr>
        <a:xfrm>
          <a:off x="11201400" y="590550"/>
          <a:ext cx="1080000" cy="720000"/>
        </a:xfrm>
        <a:prstGeom prst="roundRect">
          <a:avLst/>
        </a:prstGeom>
        <a:gradFill flip="none" rotWithShape="1">
          <a:gsLst>
            <a:gs pos="0">
              <a:schemeClr val="accent6">
                <a:lumMod val="67000"/>
              </a:schemeClr>
            </a:gs>
            <a:gs pos="48000">
              <a:schemeClr val="accent6">
                <a:lumMod val="97000"/>
                <a:lumOff val="3000"/>
              </a:schemeClr>
            </a:gs>
            <a:gs pos="100000">
              <a:schemeClr val="accent6">
                <a:lumMod val="60000"/>
                <a:lumOff val="40000"/>
              </a:schemeClr>
            </a:gs>
          </a:gsLst>
          <a:path path="circle">
            <a:fillToRect l="100000" t="100000"/>
          </a:path>
          <a:tileRect r="-100000" b="-100000"/>
        </a:gradFill>
        <a:ln>
          <a:noFill/>
        </a:ln>
        <a:effectLst>
          <a:glow rad="101600">
            <a:schemeClr val="accent6">
              <a:satMod val="175000"/>
              <a:alpha val="40000"/>
            </a:schemeClr>
          </a:glow>
          <a:outerShdw blurRad="76200" dir="18900000" sy="23000" kx="-1200000" algn="bl" rotWithShape="0">
            <a:prstClr val="black">
              <a:alpha val="20000"/>
            </a:prstClr>
          </a:outerShdw>
          <a:reflection blurRad="6350" stA="50000" endA="300" endPos="55500" dist="101600" dir="5400000" sy="-100000" algn="bl" rotWithShape="0"/>
        </a:effectLst>
        <a:scene3d>
          <a:camera prst="orthographicFront">
            <a:rot lat="0" lon="0" rev="0"/>
          </a:camera>
          <a:lightRig rig="contrasting" dir="t">
            <a:rot lat="0" lon="0" rev="1500000"/>
          </a:lightRig>
        </a:scene3d>
        <a:sp3d prstMaterial="metal">
          <a:bevelT w="88900" h="889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CO" sz="1100" b="1" i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Comparativo Productividad</a:t>
          </a:r>
        </a:p>
      </xdr:txBody>
    </xdr:sp>
    <xdr:clientData/>
  </xdr:twoCellAnchor>
  <xdr:twoCellAnchor>
    <xdr:from>
      <xdr:col>15</xdr:col>
      <xdr:colOff>0</xdr:colOff>
      <xdr:row>9</xdr:row>
      <xdr:rowOff>9525</xdr:rowOff>
    </xdr:from>
    <xdr:to>
      <xdr:col>16</xdr:col>
      <xdr:colOff>318000</xdr:colOff>
      <xdr:row>12</xdr:row>
      <xdr:rowOff>158025</xdr:rowOff>
    </xdr:to>
    <xdr:sp macro="" textlink="">
      <xdr:nvSpPr>
        <xdr:cNvPr id="22" name="Rectángulo: esquinas redondeadas 21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AA418774-5844-4AEA-8B98-91B8508975CB}"/>
            </a:ext>
          </a:extLst>
        </xdr:cNvPr>
        <xdr:cNvSpPr/>
      </xdr:nvSpPr>
      <xdr:spPr>
        <a:xfrm>
          <a:off x="11201400" y="1552575"/>
          <a:ext cx="1080000" cy="720000"/>
        </a:xfrm>
        <a:prstGeom prst="roundRect">
          <a:avLst/>
        </a:prstGeom>
        <a:gradFill flip="none" rotWithShape="1">
          <a:gsLst>
            <a:gs pos="0">
              <a:schemeClr val="accent6">
                <a:lumMod val="67000"/>
              </a:schemeClr>
            </a:gs>
            <a:gs pos="48000">
              <a:schemeClr val="accent6">
                <a:lumMod val="97000"/>
                <a:lumOff val="3000"/>
              </a:schemeClr>
            </a:gs>
            <a:gs pos="100000">
              <a:schemeClr val="accent6">
                <a:lumMod val="60000"/>
                <a:lumOff val="40000"/>
              </a:schemeClr>
            </a:gs>
          </a:gsLst>
          <a:path path="circle">
            <a:fillToRect l="100000" t="100000"/>
          </a:path>
          <a:tileRect r="-100000" b="-100000"/>
        </a:gradFill>
        <a:ln>
          <a:noFill/>
        </a:ln>
        <a:effectLst>
          <a:glow rad="101600">
            <a:schemeClr val="accent6">
              <a:satMod val="175000"/>
              <a:alpha val="40000"/>
            </a:schemeClr>
          </a:glow>
          <a:outerShdw blurRad="76200" dir="18900000" sy="23000" kx="-1200000" algn="bl" rotWithShape="0">
            <a:prstClr val="black">
              <a:alpha val="20000"/>
            </a:prstClr>
          </a:outerShdw>
          <a:reflection blurRad="6350" stA="50000" endA="300" endPos="55500" dist="101600" dir="5400000" sy="-100000" algn="bl" rotWithShape="0"/>
        </a:effectLst>
        <a:scene3d>
          <a:camera prst="orthographicFront">
            <a:rot lat="0" lon="0" rev="0"/>
          </a:camera>
          <a:lightRig rig="contrasting" dir="t">
            <a:rot lat="0" lon="0" rev="1500000"/>
          </a:lightRig>
        </a:scene3d>
        <a:sp3d prstMaterial="metal">
          <a:bevelT w="88900" h="889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CO" sz="1100" b="1" i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Comparativo Ingresos</a:t>
          </a:r>
        </a:p>
      </xdr:txBody>
    </xdr:sp>
    <xdr:clientData/>
  </xdr:twoCellAnchor>
  <xdr:twoCellAnchor>
    <xdr:from>
      <xdr:col>15</xdr:col>
      <xdr:colOff>0</xdr:colOff>
      <xdr:row>14</xdr:row>
      <xdr:rowOff>9525</xdr:rowOff>
    </xdr:from>
    <xdr:to>
      <xdr:col>16</xdr:col>
      <xdr:colOff>318000</xdr:colOff>
      <xdr:row>17</xdr:row>
      <xdr:rowOff>158025</xdr:rowOff>
    </xdr:to>
    <xdr:sp macro="" textlink="">
      <xdr:nvSpPr>
        <xdr:cNvPr id="23" name="Rectángulo: esquinas redondeadas 22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42479E50-A865-4D14-98A0-D28AA6D250C7}"/>
            </a:ext>
          </a:extLst>
        </xdr:cNvPr>
        <xdr:cNvSpPr/>
      </xdr:nvSpPr>
      <xdr:spPr>
        <a:xfrm>
          <a:off x="11201400" y="2505075"/>
          <a:ext cx="1080000" cy="720000"/>
        </a:xfrm>
        <a:prstGeom prst="roundRect">
          <a:avLst/>
        </a:prstGeom>
        <a:gradFill flip="none" rotWithShape="1">
          <a:gsLst>
            <a:gs pos="0">
              <a:schemeClr val="accent6">
                <a:lumMod val="67000"/>
              </a:schemeClr>
            </a:gs>
            <a:gs pos="48000">
              <a:schemeClr val="accent6">
                <a:lumMod val="97000"/>
                <a:lumOff val="3000"/>
              </a:schemeClr>
            </a:gs>
            <a:gs pos="100000">
              <a:schemeClr val="accent6">
                <a:lumMod val="60000"/>
                <a:lumOff val="40000"/>
              </a:schemeClr>
            </a:gs>
          </a:gsLst>
          <a:path path="circle">
            <a:fillToRect l="100000" t="100000"/>
          </a:path>
          <a:tileRect r="-100000" b="-100000"/>
        </a:gradFill>
        <a:ln>
          <a:noFill/>
        </a:ln>
        <a:effectLst>
          <a:glow rad="101600">
            <a:schemeClr val="accent6">
              <a:satMod val="175000"/>
              <a:alpha val="40000"/>
            </a:schemeClr>
          </a:glow>
          <a:outerShdw blurRad="76200" dir="18900000" sy="23000" kx="-1200000" algn="bl" rotWithShape="0">
            <a:prstClr val="black">
              <a:alpha val="20000"/>
            </a:prstClr>
          </a:outerShdw>
          <a:reflection blurRad="6350" stA="50000" endA="300" endPos="55500" dist="101600" dir="5400000" sy="-100000" algn="bl" rotWithShape="0"/>
        </a:effectLst>
        <a:scene3d>
          <a:camera prst="orthographicFront">
            <a:rot lat="0" lon="0" rev="0"/>
          </a:camera>
          <a:lightRig rig="contrasting" dir="t">
            <a:rot lat="0" lon="0" rev="1500000"/>
          </a:lightRig>
        </a:scene3d>
        <a:sp3d prstMaterial="metal">
          <a:bevelT w="88900" h="889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CO" sz="1100" b="1" i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Comparativo</a:t>
          </a:r>
          <a:r>
            <a:rPr lang="es-CO" sz="1100" b="1" i="1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Rentabilidad</a:t>
          </a:r>
          <a:endParaRPr lang="es-CO" sz="1100" b="1" i="1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3</xdr:row>
      <xdr:rowOff>9525</xdr:rowOff>
    </xdr:from>
    <xdr:to>
      <xdr:col>8</xdr:col>
      <xdr:colOff>672675</xdr:colOff>
      <xdr:row>22</xdr:row>
      <xdr:rowOff>170025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7C87C60-A8E5-4F61-998A-4EE540195188}"/>
            </a:ext>
          </a:extLst>
        </xdr:cNvPr>
        <xdr:cNvPicPr>
          <a:picLocks/>
        </xdr:cNvPicPr>
      </xdr:nvPicPr>
      <xdr:blipFill rotWithShape="1">
        <a:blip xmlns:r="http://schemas.openxmlformats.org/officeDocument/2006/relationships" r:embed="rId1"/>
        <a:srcRect l="18231" t="24423" r="23124" b="5978"/>
        <a:stretch/>
      </xdr:blipFill>
      <xdr:spPr>
        <a:xfrm>
          <a:off x="123825" y="409575"/>
          <a:ext cx="5940000" cy="3780000"/>
        </a:xfrm>
        <a:prstGeom prst="roundRect">
          <a:avLst>
            <a:gd name="adj" fmla="val 4167"/>
          </a:avLst>
        </a:prstGeom>
        <a:solidFill>
          <a:srgbClr val="FFFFFF"/>
        </a:solidFill>
        <a:ln w="76200" cap="sq">
          <a:solidFill>
            <a:srgbClr val="EAEAEA"/>
          </a:solidFill>
          <a:miter lim="800000"/>
        </a:ln>
        <a:effectLst>
          <a:reflection blurRad="12700" stA="33000" endPos="28000" dist="5000" dir="5400000" sy="-100000" algn="bl" rotWithShape="0"/>
        </a:effectLst>
        <a:scene3d>
          <a:camera prst="orthographicFront"/>
          <a:lightRig rig="threePt" dir="t">
            <a:rot lat="0" lon="0" rev="2700000"/>
          </a:lightRig>
        </a:scene3d>
        <a:sp3d contourW="6350">
          <a:bevelT h="38100"/>
          <a:contourClr>
            <a:srgbClr val="C0C0C0"/>
          </a:contourClr>
        </a:sp3d>
      </xdr:spPr>
    </xdr:pic>
    <xdr:clientData/>
  </xdr:twoCellAnchor>
  <xdr:twoCellAnchor editAs="oneCell">
    <xdr:from>
      <xdr:col>10</xdr:col>
      <xdr:colOff>19049</xdr:colOff>
      <xdr:row>3</xdr:row>
      <xdr:rowOff>9524</xdr:rowOff>
    </xdr:from>
    <xdr:to>
      <xdr:col>17</xdr:col>
      <xdr:colOff>625049</xdr:colOff>
      <xdr:row>22</xdr:row>
      <xdr:rowOff>170024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84CB89E-A613-4565-A779-9145CD0A2231}"/>
            </a:ext>
          </a:extLst>
        </xdr:cNvPr>
        <xdr:cNvPicPr>
          <a:picLocks/>
        </xdr:cNvPicPr>
      </xdr:nvPicPr>
      <xdr:blipFill rotWithShape="1">
        <a:blip xmlns:r="http://schemas.openxmlformats.org/officeDocument/2006/relationships" r:embed="rId2"/>
        <a:srcRect l="19842" t="25264" r="23636" b="7150"/>
        <a:stretch/>
      </xdr:blipFill>
      <xdr:spPr>
        <a:xfrm>
          <a:off x="6353174" y="409574"/>
          <a:ext cx="5940000" cy="3780000"/>
        </a:xfrm>
        <a:prstGeom prst="roundRect">
          <a:avLst>
            <a:gd name="adj" fmla="val 4167"/>
          </a:avLst>
        </a:prstGeom>
        <a:solidFill>
          <a:srgbClr val="FFFFFF"/>
        </a:solidFill>
        <a:ln w="76200" cap="sq">
          <a:solidFill>
            <a:srgbClr val="EAEAEA"/>
          </a:solidFill>
          <a:miter lim="800000"/>
        </a:ln>
        <a:effectLst>
          <a:reflection blurRad="12700" stA="33000" endPos="28000" dist="5000" dir="5400000" sy="-100000" algn="bl" rotWithShape="0"/>
        </a:effectLst>
        <a:scene3d>
          <a:camera prst="orthographicFront"/>
          <a:lightRig rig="threePt" dir="t">
            <a:rot lat="0" lon="0" rev="2700000"/>
          </a:lightRig>
        </a:scene3d>
        <a:sp3d contourW="6350">
          <a:bevelT h="38100"/>
          <a:contourClr>
            <a:srgbClr val="C0C0C0"/>
          </a:contourClr>
        </a:sp3d>
      </xdr:spPr>
    </xdr:pic>
    <xdr:clientData/>
  </xdr:twoCellAnchor>
  <xdr:twoCellAnchor>
    <xdr:from>
      <xdr:col>17</xdr:col>
      <xdr:colOff>9525</xdr:colOff>
      <xdr:row>0</xdr:row>
      <xdr:rowOff>38101</xdr:rowOff>
    </xdr:from>
    <xdr:to>
      <xdr:col>17</xdr:col>
      <xdr:colOff>342900</xdr:colOff>
      <xdr:row>2</xdr:row>
      <xdr:rowOff>1</xdr:rowOff>
    </xdr:to>
    <xdr:sp macro="" textlink="">
      <xdr:nvSpPr>
        <xdr:cNvPr id="4" name="Flecha: hacia la izquierda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54A5789-1D8A-464F-B561-403E0D666293}"/>
            </a:ext>
          </a:extLst>
        </xdr:cNvPr>
        <xdr:cNvSpPr/>
      </xdr:nvSpPr>
      <xdr:spPr>
        <a:xfrm>
          <a:off x="11677650" y="38101"/>
          <a:ext cx="333375" cy="266700"/>
        </a:xfrm>
        <a:prstGeom prst="leftArrow">
          <a:avLst/>
        </a:prstGeom>
        <a:solidFill>
          <a:schemeClr val="accent2">
            <a:lumMod val="50000"/>
          </a:schemeClr>
        </a:solidFill>
        <a:ln>
          <a:noFill/>
        </a:ln>
        <a:effectLst>
          <a:outerShdw blurRad="149987" dist="250190" dir="8460000" algn="ctr">
            <a:srgbClr val="000000">
              <a:alpha val="28000"/>
            </a:srgbClr>
          </a:outerShdw>
        </a:effectLst>
        <a:scene3d>
          <a:camera prst="orthographicFront">
            <a:rot lat="0" lon="0" rev="0"/>
          </a:camera>
          <a:lightRig rig="contrasting" dir="t">
            <a:rot lat="0" lon="0" rev="1500000"/>
          </a:lightRig>
        </a:scene3d>
        <a:sp3d prstMaterial="metal">
          <a:bevelT w="88900" h="889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</xdr:row>
      <xdr:rowOff>0</xdr:rowOff>
    </xdr:from>
    <xdr:to>
      <xdr:col>10</xdr:col>
      <xdr:colOff>333375</xdr:colOff>
      <xdr:row>2</xdr:row>
      <xdr:rowOff>47625</xdr:rowOff>
    </xdr:to>
    <xdr:sp macro="" textlink="">
      <xdr:nvSpPr>
        <xdr:cNvPr id="2" name="Flecha: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94BD1EF-4377-4803-8D5E-BC3ACB8C7D80}"/>
            </a:ext>
          </a:extLst>
        </xdr:cNvPr>
        <xdr:cNvSpPr/>
      </xdr:nvSpPr>
      <xdr:spPr>
        <a:xfrm>
          <a:off x="9610725" y="85725"/>
          <a:ext cx="333375" cy="276225"/>
        </a:xfrm>
        <a:prstGeom prst="leftArrow">
          <a:avLst/>
        </a:prstGeom>
        <a:solidFill>
          <a:schemeClr val="accent2">
            <a:lumMod val="50000"/>
          </a:schemeClr>
        </a:solidFill>
        <a:ln>
          <a:noFill/>
        </a:ln>
        <a:effectLst>
          <a:outerShdw blurRad="149987" dist="250190" dir="8460000" algn="ctr">
            <a:srgbClr val="000000">
              <a:alpha val="28000"/>
            </a:srgbClr>
          </a:outerShdw>
        </a:effectLst>
        <a:scene3d>
          <a:camera prst="orthographicFront">
            <a:rot lat="0" lon="0" rev="0"/>
          </a:camera>
          <a:lightRig rig="contrasting" dir="t">
            <a:rot lat="0" lon="0" rev="1500000"/>
          </a:lightRig>
        </a:scene3d>
        <a:sp3d prstMaterial="metal">
          <a:bevelT w="88900" h="889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1</xdr:col>
      <xdr:colOff>9525</xdr:colOff>
      <xdr:row>1</xdr:row>
      <xdr:rowOff>0</xdr:rowOff>
    </xdr:from>
    <xdr:to>
      <xdr:col>1</xdr:col>
      <xdr:colOff>1089525</xdr:colOff>
      <xdr:row>3</xdr:row>
      <xdr:rowOff>189675</xdr:rowOff>
    </xdr:to>
    <xdr:sp macro="" textlink="">
      <xdr:nvSpPr>
        <xdr:cNvPr id="25" name="Rectángulo: esquinas redondeadas 2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40D7D23-7764-4CAC-9E97-8E4114421E79}"/>
            </a:ext>
          </a:extLst>
        </xdr:cNvPr>
        <xdr:cNvSpPr/>
      </xdr:nvSpPr>
      <xdr:spPr>
        <a:xfrm>
          <a:off x="123825" y="85725"/>
          <a:ext cx="1080000" cy="504000"/>
        </a:xfrm>
        <a:prstGeom prst="roundRect">
          <a:avLst/>
        </a:prstGeom>
        <a:gradFill flip="none" rotWithShape="1">
          <a:gsLst>
            <a:gs pos="0">
              <a:schemeClr val="accent6">
                <a:lumMod val="67000"/>
              </a:schemeClr>
            </a:gs>
            <a:gs pos="48000">
              <a:schemeClr val="accent6">
                <a:lumMod val="97000"/>
                <a:lumOff val="3000"/>
              </a:schemeClr>
            </a:gs>
            <a:gs pos="100000">
              <a:schemeClr val="accent6">
                <a:lumMod val="60000"/>
                <a:lumOff val="40000"/>
              </a:schemeClr>
            </a:gs>
          </a:gsLst>
          <a:path path="circle">
            <a:fillToRect l="100000" t="100000"/>
          </a:path>
          <a:tileRect r="-100000" b="-100000"/>
        </a:gradFill>
        <a:ln>
          <a:noFill/>
        </a:ln>
        <a:effectLst>
          <a:glow rad="101600">
            <a:schemeClr val="accent6">
              <a:satMod val="175000"/>
              <a:alpha val="40000"/>
            </a:schemeClr>
          </a:glow>
          <a:outerShdw blurRad="76200" dir="18900000" sy="23000" kx="-1200000" algn="bl" rotWithShape="0">
            <a:prstClr val="black">
              <a:alpha val="20000"/>
            </a:prstClr>
          </a:outerShdw>
          <a:reflection blurRad="6350" stA="50000" endA="300" endPos="55500" dist="101600" dir="5400000" sy="-100000" algn="bl" rotWithShape="0"/>
        </a:effectLst>
        <a:scene3d>
          <a:camera prst="orthographicFront">
            <a:rot lat="0" lon="0" rev="0"/>
          </a:camera>
          <a:lightRig rig="contrasting" dir="t">
            <a:rot lat="0" lon="0" rev="1500000"/>
          </a:lightRig>
        </a:scene3d>
        <a:sp3d prstMaterial="metal">
          <a:bevelT w="88900" h="889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CO" sz="1100" b="1" i="1">
              <a:solidFill>
                <a:sysClr val="windowText" lastClr="000000"/>
              </a:solidFill>
            </a:rPr>
            <a:t>Información Técnica</a:t>
          </a:r>
        </a:p>
      </xdr:txBody>
    </xdr:sp>
    <xdr:clientData/>
  </xdr:twoCellAnchor>
  <xdr:twoCellAnchor>
    <xdr:from>
      <xdr:col>1</xdr:col>
      <xdr:colOff>0</xdr:colOff>
      <xdr:row>3</xdr:row>
      <xdr:rowOff>381001</xdr:rowOff>
    </xdr:from>
    <xdr:to>
      <xdr:col>1</xdr:col>
      <xdr:colOff>1080000</xdr:colOff>
      <xdr:row>6</xdr:row>
      <xdr:rowOff>113476</xdr:rowOff>
    </xdr:to>
    <xdr:sp macro="" textlink="">
      <xdr:nvSpPr>
        <xdr:cNvPr id="26" name="Rectángulo: esquinas redondeadas 2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86B5BA4-297E-4EC4-BEAB-555A91D79A92}"/>
            </a:ext>
          </a:extLst>
        </xdr:cNvPr>
        <xdr:cNvSpPr/>
      </xdr:nvSpPr>
      <xdr:spPr>
        <a:xfrm>
          <a:off x="114300" y="781051"/>
          <a:ext cx="1080000" cy="504000"/>
        </a:xfrm>
        <a:prstGeom prst="roundRect">
          <a:avLst/>
        </a:prstGeom>
        <a:gradFill flip="none" rotWithShape="1">
          <a:gsLst>
            <a:gs pos="0">
              <a:schemeClr val="accent6">
                <a:lumMod val="67000"/>
              </a:schemeClr>
            </a:gs>
            <a:gs pos="48000">
              <a:schemeClr val="accent6">
                <a:lumMod val="97000"/>
                <a:lumOff val="3000"/>
              </a:schemeClr>
            </a:gs>
            <a:gs pos="100000">
              <a:schemeClr val="accent6">
                <a:lumMod val="60000"/>
                <a:lumOff val="40000"/>
              </a:schemeClr>
            </a:gs>
          </a:gsLst>
          <a:path path="circle">
            <a:fillToRect l="100000" t="100000"/>
          </a:path>
          <a:tileRect r="-100000" b="-100000"/>
        </a:gradFill>
        <a:ln>
          <a:noFill/>
        </a:ln>
        <a:effectLst>
          <a:glow rad="101600">
            <a:schemeClr val="accent6">
              <a:satMod val="175000"/>
              <a:alpha val="40000"/>
            </a:schemeClr>
          </a:glow>
          <a:outerShdw blurRad="76200" dir="18900000" sy="23000" kx="-1200000" algn="bl" rotWithShape="0">
            <a:prstClr val="black">
              <a:alpha val="20000"/>
            </a:prstClr>
          </a:outerShdw>
          <a:reflection blurRad="6350" stA="50000" endA="300" endPos="55500" dist="101600" dir="5400000" sy="-100000" algn="bl" rotWithShape="0"/>
        </a:effectLst>
        <a:scene3d>
          <a:camera prst="orthographicFront">
            <a:rot lat="0" lon="0" rev="0"/>
          </a:camera>
          <a:lightRig rig="contrasting" dir="t">
            <a:rot lat="0" lon="0" rev="1500000"/>
          </a:lightRig>
        </a:scene3d>
        <a:sp3d prstMaterial="metal">
          <a:bevelT w="88900" h="889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CO" sz="1100" b="1" i="1">
              <a:solidFill>
                <a:sysClr val="windowText" lastClr="000000"/>
              </a:solidFill>
            </a:rPr>
            <a:t>Variables de Entrada</a:t>
          </a:r>
        </a:p>
      </xdr:txBody>
    </xdr:sp>
    <xdr:clientData/>
  </xdr:twoCellAnchor>
  <xdr:twoCellAnchor>
    <xdr:from>
      <xdr:col>1</xdr:col>
      <xdr:colOff>0</xdr:colOff>
      <xdr:row>7</xdr:row>
      <xdr:rowOff>104776</xdr:rowOff>
    </xdr:from>
    <xdr:to>
      <xdr:col>1</xdr:col>
      <xdr:colOff>1080000</xdr:colOff>
      <xdr:row>10</xdr:row>
      <xdr:rowOff>37276</xdr:rowOff>
    </xdr:to>
    <xdr:sp macro="" textlink="">
      <xdr:nvSpPr>
        <xdr:cNvPr id="27" name="Rectángulo: esquinas redondeadas 2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F557CCE-420E-4035-830A-4197B15072F5}"/>
            </a:ext>
          </a:extLst>
        </xdr:cNvPr>
        <xdr:cNvSpPr/>
      </xdr:nvSpPr>
      <xdr:spPr>
        <a:xfrm>
          <a:off x="114300" y="1466851"/>
          <a:ext cx="1080000" cy="504000"/>
        </a:xfrm>
        <a:prstGeom prst="roundRect">
          <a:avLst/>
        </a:prstGeom>
        <a:gradFill flip="none" rotWithShape="1">
          <a:gsLst>
            <a:gs pos="0">
              <a:schemeClr val="accent6">
                <a:lumMod val="67000"/>
              </a:schemeClr>
            </a:gs>
            <a:gs pos="48000">
              <a:schemeClr val="accent6">
                <a:lumMod val="97000"/>
                <a:lumOff val="3000"/>
              </a:schemeClr>
            </a:gs>
            <a:gs pos="100000">
              <a:schemeClr val="accent6">
                <a:lumMod val="60000"/>
                <a:lumOff val="40000"/>
              </a:schemeClr>
            </a:gs>
          </a:gsLst>
          <a:path path="circle">
            <a:fillToRect l="100000" t="100000"/>
          </a:path>
          <a:tileRect r="-100000" b="-100000"/>
        </a:gradFill>
        <a:ln>
          <a:noFill/>
        </a:ln>
        <a:effectLst>
          <a:glow rad="101600">
            <a:schemeClr val="accent6">
              <a:satMod val="175000"/>
              <a:alpha val="40000"/>
            </a:schemeClr>
          </a:glow>
          <a:outerShdw blurRad="76200" dir="18900000" sy="23000" kx="-1200000" algn="bl" rotWithShape="0">
            <a:prstClr val="black">
              <a:alpha val="20000"/>
            </a:prstClr>
          </a:outerShdw>
          <a:reflection blurRad="6350" stA="50000" endA="300" endPos="55500" dist="101600" dir="5400000" sy="-100000" algn="bl" rotWithShape="0"/>
        </a:effectLst>
        <a:scene3d>
          <a:camera prst="orthographicFront">
            <a:rot lat="0" lon="0" rev="0"/>
          </a:camera>
          <a:lightRig rig="contrasting" dir="t">
            <a:rot lat="0" lon="0" rev="1500000"/>
          </a:lightRig>
        </a:scene3d>
        <a:sp3d prstMaterial="metal">
          <a:bevelT w="88900" h="889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CO" sz="1100" b="1" i="1">
              <a:solidFill>
                <a:sysClr val="windowText" lastClr="000000"/>
              </a:solidFill>
            </a:rPr>
            <a:t>Inversión Inicial</a:t>
          </a:r>
        </a:p>
      </xdr:txBody>
    </xdr:sp>
    <xdr:clientData/>
  </xdr:twoCellAnchor>
  <xdr:twoCellAnchor>
    <xdr:from>
      <xdr:col>1</xdr:col>
      <xdr:colOff>0</xdr:colOff>
      <xdr:row>11</xdr:row>
      <xdr:rowOff>19051</xdr:rowOff>
    </xdr:from>
    <xdr:to>
      <xdr:col>1</xdr:col>
      <xdr:colOff>1080000</xdr:colOff>
      <xdr:row>13</xdr:row>
      <xdr:rowOff>142051</xdr:rowOff>
    </xdr:to>
    <xdr:sp macro="" textlink="">
      <xdr:nvSpPr>
        <xdr:cNvPr id="28" name="Rectángulo: esquinas redondeadas 2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2675EC28-590C-4668-9DF8-C32054290319}"/>
            </a:ext>
          </a:extLst>
        </xdr:cNvPr>
        <xdr:cNvSpPr/>
      </xdr:nvSpPr>
      <xdr:spPr>
        <a:xfrm>
          <a:off x="114300" y="2143126"/>
          <a:ext cx="1080000" cy="504000"/>
        </a:xfrm>
        <a:prstGeom prst="roundRect">
          <a:avLst/>
        </a:prstGeom>
        <a:gradFill flip="none" rotWithShape="1">
          <a:gsLst>
            <a:gs pos="0">
              <a:schemeClr val="accent6">
                <a:lumMod val="67000"/>
              </a:schemeClr>
            </a:gs>
            <a:gs pos="48000">
              <a:schemeClr val="accent6">
                <a:lumMod val="97000"/>
                <a:lumOff val="3000"/>
              </a:schemeClr>
            </a:gs>
            <a:gs pos="100000">
              <a:schemeClr val="accent6">
                <a:lumMod val="60000"/>
                <a:lumOff val="40000"/>
              </a:schemeClr>
            </a:gs>
          </a:gsLst>
          <a:path path="circle">
            <a:fillToRect l="100000" t="100000"/>
          </a:path>
          <a:tileRect r="-100000" b="-100000"/>
        </a:gradFill>
        <a:ln>
          <a:noFill/>
        </a:ln>
        <a:effectLst>
          <a:glow rad="101600">
            <a:schemeClr val="accent6">
              <a:satMod val="175000"/>
              <a:alpha val="40000"/>
            </a:schemeClr>
          </a:glow>
          <a:outerShdw blurRad="76200" dir="18900000" sy="23000" kx="-1200000" algn="bl" rotWithShape="0">
            <a:prstClr val="black">
              <a:alpha val="20000"/>
            </a:prstClr>
          </a:outerShdw>
          <a:reflection blurRad="6350" stA="50000" endA="300" endPos="55500" dist="101600" dir="5400000" sy="-100000" algn="bl" rotWithShape="0"/>
        </a:effectLst>
        <a:scene3d>
          <a:camera prst="orthographicFront">
            <a:rot lat="0" lon="0" rev="0"/>
          </a:camera>
          <a:lightRig rig="contrasting" dir="t">
            <a:rot lat="0" lon="0" rev="1500000"/>
          </a:lightRig>
        </a:scene3d>
        <a:sp3d prstMaterial="metal">
          <a:bevelT w="88900" h="889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CO" sz="1100" b="1" i="1">
              <a:solidFill>
                <a:sysClr val="windowText" lastClr="000000"/>
              </a:solidFill>
            </a:rPr>
            <a:t>Costos Totales</a:t>
          </a:r>
          <a:r>
            <a:rPr lang="es-CO" sz="1100" b="1" i="1" baseline="0">
              <a:solidFill>
                <a:sysClr val="windowText" lastClr="000000"/>
              </a:solidFill>
            </a:rPr>
            <a:t> Acumulados</a:t>
          </a:r>
          <a:endParaRPr lang="es-CO" sz="1100" b="1" i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0</xdr:colOff>
      <xdr:row>14</xdr:row>
      <xdr:rowOff>123826</xdr:rowOff>
    </xdr:from>
    <xdr:to>
      <xdr:col>1</xdr:col>
      <xdr:colOff>1080000</xdr:colOff>
      <xdr:row>17</xdr:row>
      <xdr:rowOff>46801</xdr:rowOff>
    </xdr:to>
    <xdr:sp macro="" textlink="">
      <xdr:nvSpPr>
        <xdr:cNvPr id="29" name="Rectángulo: esquinas redondeadas 28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D69EC86C-0CB9-47CE-8118-508DFEF0D9C7}"/>
            </a:ext>
          </a:extLst>
        </xdr:cNvPr>
        <xdr:cNvSpPr/>
      </xdr:nvSpPr>
      <xdr:spPr>
        <a:xfrm>
          <a:off x="114300" y="2819401"/>
          <a:ext cx="1080000" cy="504000"/>
        </a:xfrm>
        <a:prstGeom prst="roundRect">
          <a:avLst/>
        </a:prstGeom>
        <a:gradFill flip="none" rotWithShape="1">
          <a:gsLst>
            <a:gs pos="0">
              <a:schemeClr val="accent6">
                <a:lumMod val="67000"/>
              </a:schemeClr>
            </a:gs>
            <a:gs pos="48000">
              <a:schemeClr val="accent6">
                <a:lumMod val="97000"/>
                <a:lumOff val="3000"/>
              </a:schemeClr>
            </a:gs>
            <a:gs pos="100000">
              <a:schemeClr val="accent6">
                <a:lumMod val="60000"/>
                <a:lumOff val="40000"/>
              </a:schemeClr>
            </a:gs>
          </a:gsLst>
          <a:path path="circle">
            <a:fillToRect l="100000" t="100000"/>
          </a:path>
          <a:tileRect r="-100000" b="-100000"/>
        </a:gradFill>
        <a:ln>
          <a:noFill/>
        </a:ln>
        <a:effectLst>
          <a:glow rad="101600">
            <a:schemeClr val="accent6">
              <a:satMod val="175000"/>
              <a:alpha val="40000"/>
            </a:schemeClr>
          </a:glow>
          <a:outerShdw blurRad="76200" dir="18900000" sy="23000" kx="-1200000" algn="bl" rotWithShape="0">
            <a:prstClr val="black">
              <a:alpha val="20000"/>
            </a:prstClr>
          </a:outerShdw>
          <a:reflection blurRad="6350" stA="50000" endA="300" endPos="55500" dist="101600" dir="5400000" sy="-100000" algn="bl" rotWithShape="0"/>
        </a:effectLst>
        <a:scene3d>
          <a:camera prst="orthographicFront">
            <a:rot lat="0" lon="0" rev="0"/>
          </a:camera>
          <a:lightRig rig="contrasting" dir="t">
            <a:rot lat="0" lon="0" rev="1500000"/>
          </a:lightRig>
        </a:scene3d>
        <a:sp3d prstMaterial="metal">
          <a:bevelT w="88900" h="889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CO" sz="1100" b="1" i="1">
              <a:solidFill>
                <a:sysClr val="windowText" lastClr="000000"/>
              </a:solidFill>
            </a:rPr>
            <a:t>Costos Totales Clasificados</a:t>
          </a:r>
        </a:p>
      </xdr:txBody>
    </xdr:sp>
    <xdr:clientData/>
  </xdr:twoCellAnchor>
  <xdr:twoCellAnchor editAs="absolute">
    <xdr:from>
      <xdr:col>1</xdr:col>
      <xdr:colOff>0</xdr:colOff>
      <xdr:row>18</xdr:row>
      <xdr:rowOff>28576</xdr:rowOff>
    </xdr:from>
    <xdr:to>
      <xdr:col>1</xdr:col>
      <xdr:colOff>1080000</xdr:colOff>
      <xdr:row>20</xdr:row>
      <xdr:rowOff>151576</xdr:rowOff>
    </xdr:to>
    <xdr:sp macro="" textlink="">
      <xdr:nvSpPr>
        <xdr:cNvPr id="30" name="Rectángulo: esquinas redondeadas 29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771AA8C0-E9AF-45F9-B243-D8856D8EB524}"/>
            </a:ext>
          </a:extLst>
        </xdr:cNvPr>
        <xdr:cNvSpPr/>
      </xdr:nvSpPr>
      <xdr:spPr>
        <a:xfrm>
          <a:off x="114300" y="3495676"/>
          <a:ext cx="1080000" cy="504000"/>
        </a:xfrm>
        <a:prstGeom prst="roundRect">
          <a:avLst/>
        </a:prstGeom>
        <a:gradFill flip="none" rotWithShape="1">
          <a:gsLst>
            <a:gs pos="0">
              <a:schemeClr val="accent6">
                <a:lumMod val="67000"/>
              </a:schemeClr>
            </a:gs>
            <a:gs pos="48000">
              <a:schemeClr val="accent6">
                <a:lumMod val="97000"/>
                <a:lumOff val="3000"/>
              </a:schemeClr>
            </a:gs>
            <a:gs pos="100000">
              <a:schemeClr val="accent6">
                <a:lumMod val="60000"/>
                <a:lumOff val="40000"/>
              </a:schemeClr>
            </a:gs>
          </a:gsLst>
          <a:path path="circle">
            <a:fillToRect l="100000" t="100000"/>
          </a:path>
          <a:tileRect r="-100000" b="-100000"/>
        </a:gradFill>
        <a:ln>
          <a:noFill/>
        </a:ln>
        <a:effectLst>
          <a:glow rad="101600">
            <a:schemeClr val="accent6">
              <a:satMod val="175000"/>
              <a:alpha val="40000"/>
            </a:schemeClr>
          </a:glow>
          <a:outerShdw blurRad="76200" dir="18900000" sy="23000" kx="-1200000" algn="bl" rotWithShape="0">
            <a:prstClr val="black">
              <a:alpha val="20000"/>
            </a:prstClr>
          </a:outerShdw>
          <a:reflection blurRad="6350" stA="50000" endA="300" endPos="55500" dist="101600" dir="5400000" sy="-100000" algn="bl" rotWithShape="0"/>
        </a:effectLst>
        <a:scene3d>
          <a:camera prst="orthographicFront">
            <a:rot lat="0" lon="0" rev="0"/>
          </a:camera>
          <a:lightRig rig="contrasting" dir="t">
            <a:rot lat="0" lon="0" rev="1500000"/>
          </a:lightRig>
        </a:scene3d>
        <a:sp3d prstMaterial="metal">
          <a:bevelT w="88900" h="889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CO" sz="1100" b="1" i="1">
              <a:solidFill>
                <a:sysClr val="windowText" lastClr="000000"/>
              </a:solidFill>
            </a:rPr>
            <a:t>Comparativos</a:t>
          </a:r>
          <a:r>
            <a:rPr lang="es-CO" sz="1100" b="1" i="1" baseline="0">
              <a:solidFill>
                <a:sysClr val="windowText" lastClr="000000"/>
              </a:solidFill>
            </a:rPr>
            <a:t> de Costos</a:t>
          </a:r>
          <a:endParaRPr lang="es-CO" sz="1100" b="1" i="1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</xdr:row>
      <xdr:rowOff>0</xdr:rowOff>
    </xdr:from>
    <xdr:to>
      <xdr:col>10</xdr:col>
      <xdr:colOff>333375</xdr:colOff>
      <xdr:row>2</xdr:row>
      <xdr:rowOff>47625</xdr:rowOff>
    </xdr:to>
    <xdr:sp macro="" textlink="">
      <xdr:nvSpPr>
        <xdr:cNvPr id="3" name="Flecha: hacia la izquierda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01A0688-2255-4B1E-9180-20D7E243FB8C}"/>
            </a:ext>
          </a:extLst>
        </xdr:cNvPr>
        <xdr:cNvSpPr/>
      </xdr:nvSpPr>
      <xdr:spPr>
        <a:xfrm>
          <a:off x="9782175" y="85725"/>
          <a:ext cx="333375" cy="276225"/>
        </a:xfrm>
        <a:prstGeom prst="leftArrow">
          <a:avLst/>
        </a:prstGeom>
        <a:solidFill>
          <a:schemeClr val="accent2">
            <a:lumMod val="50000"/>
          </a:schemeClr>
        </a:solidFill>
        <a:ln>
          <a:noFill/>
        </a:ln>
        <a:effectLst>
          <a:outerShdw blurRad="149987" dist="250190" dir="8460000" algn="ctr">
            <a:srgbClr val="000000">
              <a:alpha val="28000"/>
            </a:srgbClr>
          </a:outerShdw>
        </a:effectLst>
        <a:scene3d>
          <a:camera prst="orthographicFront">
            <a:rot lat="0" lon="0" rev="0"/>
          </a:camera>
          <a:lightRig rig="contrasting" dir="t">
            <a:rot lat="0" lon="0" rev="1500000"/>
          </a:lightRig>
        </a:scene3d>
        <a:sp3d prstMaterial="metal">
          <a:bevelT w="88900" h="889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1</xdr:col>
      <xdr:colOff>9525</xdr:colOff>
      <xdr:row>1</xdr:row>
      <xdr:rowOff>0</xdr:rowOff>
    </xdr:from>
    <xdr:to>
      <xdr:col>1</xdr:col>
      <xdr:colOff>1089525</xdr:colOff>
      <xdr:row>3</xdr:row>
      <xdr:rowOff>189675</xdr:rowOff>
    </xdr:to>
    <xdr:sp macro="" textlink="">
      <xdr:nvSpPr>
        <xdr:cNvPr id="15" name="Rectángulo: esquinas redondeadas 1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E46A5D6-4905-4C18-9224-73BAB4C497C3}"/>
            </a:ext>
          </a:extLst>
        </xdr:cNvPr>
        <xdr:cNvSpPr/>
      </xdr:nvSpPr>
      <xdr:spPr>
        <a:xfrm>
          <a:off x="123825" y="85725"/>
          <a:ext cx="1080000" cy="504000"/>
        </a:xfrm>
        <a:prstGeom prst="roundRect">
          <a:avLst/>
        </a:prstGeom>
        <a:gradFill flip="none" rotWithShape="1">
          <a:gsLst>
            <a:gs pos="0">
              <a:schemeClr val="accent6">
                <a:lumMod val="67000"/>
              </a:schemeClr>
            </a:gs>
            <a:gs pos="48000">
              <a:schemeClr val="accent6">
                <a:lumMod val="97000"/>
                <a:lumOff val="3000"/>
              </a:schemeClr>
            </a:gs>
            <a:gs pos="100000">
              <a:schemeClr val="accent6">
                <a:lumMod val="60000"/>
                <a:lumOff val="40000"/>
              </a:schemeClr>
            </a:gs>
          </a:gsLst>
          <a:path path="circle">
            <a:fillToRect l="100000" t="100000"/>
          </a:path>
          <a:tileRect r="-100000" b="-100000"/>
        </a:gradFill>
        <a:ln>
          <a:noFill/>
        </a:ln>
        <a:effectLst>
          <a:glow rad="101600">
            <a:schemeClr val="accent6">
              <a:satMod val="175000"/>
              <a:alpha val="40000"/>
            </a:schemeClr>
          </a:glow>
          <a:outerShdw blurRad="76200" dir="18900000" sy="23000" kx="-1200000" algn="bl" rotWithShape="0">
            <a:prstClr val="black">
              <a:alpha val="20000"/>
            </a:prstClr>
          </a:outerShdw>
          <a:reflection blurRad="6350" stA="50000" endA="300" endPos="55500" dist="101600" dir="5400000" sy="-100000" algn="bl" rotWithShape="0"/>
        </a:effectLst>
        <a:scene3d>
          <a:camera prst="orthographicFront">
            <a:rot lat="0" lon="0" rev="0"/>
          </a:camera>
          <a:lightRig rig="contrasting" dir="t">
            <a:rot lat="0" lon="0" rev="1500000"/>
          </a:lightRig>
        </a:scene3d>
        <a:sp3d prstMaterial="metal">
          <a:bevelT w="88900" h="889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CO" sz="1100" b="1" i="1">
              <a:solidFill>
                <a:sysClr val="windowText" lastClr="000000"/>
              </a:solidFill>
            </a:rPr>
            <a:t>Información Técnica</a:t>
          </a:r>
        </a:p>
      </xdr:txBody>
    </xdr:sp>
    <xdr:clientData/>
  </xdr:twoCellAnchor>
  <xdr:twoCellAnchor>
    <xdr:from>
      <xdr:col>1</xdr:col>
      <xdr:colOff>0</xdr:colOff>
      <xdr:row>4</xdr:row>
      <xdr:rowOff>1</xdr:rowOff>
    </xdr:from>
    <xdr:to>
      <xdr:col>1</xdr:col>
      <xdr:colOff>1080000</xdr:colOff>
      <xdr:row>6</xdr:row>
      <xdr:rowOff>123001</xdr:rowOff>
    </xdr:to>
    <xdr:sp macro="" textlink="">
      <xdr:nvSpPr>
        <xdr:cNvPr id="16" name="Rectángulo: esquinas redondeadas 1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E6E2525-367A-4BD3-90F7-7FA08D8F53F4}"/>
            </a:ext>
          </a:extLst>
        </xdr:cNvPr>
        <xdr:cNvSpPr/>
      </xdr:nvSpPr>
      <xdr:spPr>
        <a:xfrm>
          <a:off x="114300" y="781051"/>
          <a:ext cx="1080000" cy="504000"/>
        </a:xfrm>
        <a:prstGeom prst="roundRect">
          <a:avLst/>
        </a:prstGeom>
        <a:gradFill flip="none" rotWithShape="1">
          <a:gsLst>
            <a:gs pos="0">
              <a:schemeClr val="accent6">
                <a:lumMod val="67000"/>
              </a:schemeClr>
            </a:gs>
            <a:gs pos="48000">
              <a:schemeClr val="accent6">
                <a:lumMod val="97000"/>
                <a:lumOff val="3000"/>
              </a:schemeClr>
            </a:gs>
            <a:gs pos="100000">
              <a:schemeClr val="accent6">
                <a:lumMod val="60000"/>
                <a:lumOff val="40000"/>
              </a:schemeClr>
            </a:gs>
          </a:gsLst>
          <a:path path="circle">
            <a:fillToRect l="100000" t="100000"/>
          </a:path>
          <a:tileRect r="-100000" b="-100000"/>
        </a:gradFill>
        <a:ln>
          <a:noFill/>
        </a:ln>
        <a:effectLst>
          <a:glow rad="101600">
            <a:schemeClr val="accent6">
              <a:satMod val="175000"/>
              <a:alpha val="40000"/>
            </a:schemeClr>
          </a:glow>
          <a:outerShdw blurRad="76200" dir="18900000" sy="23000" kx="-1200000" algn="bl" rotWithShape="0">
            <a:prstClr val="black">
              <a:alpha val="20000"/>
            </a:prstClr>
          </a:outerShdw>
          <a:reflection blurRad="6350" stA="50000" endA="300" endPos="55500" dist="101600" dir="5400000" sy="-100000" algn="bl" rotWithShape="0"/>
        </a:effectLst>
        <a:scene3d>
          <a:camera prst="orthographicFront">
            <a:rot lat="0" lon="0" rev="0"/>
          </a:camera>
          <a:lightRig rig="contrasting" dir="t">
            <a:rot lat="0" lon="0" rev="1500000"/>
          </a:lightRig>
        </a:scene3d>
        <a:sp3d prstMaterial="metal">
          <a:bevelT w="88900" h="889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CO" sz="1100" b="1" i="1">
              <a:solidFill>
                <a:sysClr val="windowText" lastClr="000000"/>
              </a:solidFill>
            </a:rPr>
            <a:t>Variables de Entrada</a:t>
          </a:r>
        </a:p>
      </xdr:txBody>
    </xdr:sp>
    <xdr:clientData/>
  </xdr:twoCellAnchor>
  <xdr:twoCellAnchor>
    <xdr:from>
      <xdr:col>1</xdr:col>
      <xdr:colOff>0</xdr:colOff>
      <xdr:row>7</xdr:row>
      <xdr:rowOff>114301</xdr:rowOff>
    </xdr:from>
    <xdr:to>
      <xdr:col>1</xdr:col>
      <xdr:colOff>1080000</xdr:colOff>
      <xdr:row>10</xdr:row>
      <xdr:rowOff>46801</xdr:rowOff>
    </xdr:to>
    <xdr:sp macro="" textlink="">
      <xdr:nvSpPr>
        <xdr:cNvPr id="17" name="Rectángulo: esquinas redondeadas 1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3EA89E6-6F89-4A1F-A4F0-0FF11B6E4824}"/>
            </a:ext>
          </a:extLst>
        </xdr:cNvPr>
        <xdr:cNvSpPr/>
      </xdr:nvSpPr>
      <xdr:spPr>
        <a:xfrm>
          <a:off x="114300" y="1466851"/>
          <a:ext cx="1080000" cy="504000"/>
        </a:xfrm>
        <a:prstGeom prst="roundRect">
          <a:avLst/>
        </a:prstGeom>
        <a:gradFill flip="none" rotWithShape="1">
          <a:gsLst>
            <a:gs pos="0">
              <a:schemeClr val="accent6">
                <a:lumMod val="67000"/>
              </a:schemeClr>
            </a:gs>
            <a:gs pos="48000">
              <a:schemeClr val="accent6">
                <a:lumMod val="97000"/>
                <a:lumOff val="3000"/>
              </a:schemeClr>
            </a:gs>
            <a:gs pos="100000">
              <a:schemeClr val="accent6">
                <a:lumMod val="60000"/>
                <a:lumOff val="40000"/>
              </a:schemeClr>
            </a:gs>
          </a:gsLst>
          <a:path path="circle">
            <a:fillToRect l="100000" t="100000"/>
          </a:path>
          <a:tileRect r="-100000" b="-100000"/>
        </a:gradFill>
        <a:ln>
          <a:noFill/>
        </a:ln>
        <a:effectLst>
          <a:glow rad="101600">
            <a:schemeClr val="accent6">
              <a:satMod val="175000"/>
              <a:alpha val="40000"/>
            </a:schemeClr>
          </a:glow>
          <a:outerShdw blurRad="76200" dir="18900000" sy="23000" kx="-1200000" algn="bl" rotWithShape="0">
            <a:prstClr val="black">
              <a:alpha val="20000"/>
            </a:prstClr>
          </a:outerShdw>
          <a:reflection blurRad="6350" stA="50000" endA="300" endPos="55500" dist="101600" dir="5400000" sy="-100000" algn="bl" rotWithShape="0"/>
        </a:effectLst>
        <a:scene3d>
          <a:camera prst="orthographicFront">
            <a:rot lat="0" lon="0" rev="0"/>
          </a:camera>
          <a:lightRig rig="contrasting" dir="t">
            <a:rot lat="0" lon="0" rev="1500000"/>
          </a:lightRig>
        </a:scene3d>
        <a:sp3d prstMaterial="metal">
          <a:bevelT w="88900" h="889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CO" sz="1100" b="1" i="1">
              <a:solidFill>
                <a:sysClr val="windowText" lastClr="000000"/>
              </a:solidFill>
            </a:rPr>
            <a:t>Inversión Inicial</a:t>
          </a:r>
        </a:p>
      </xdr:txBody>
    </xdr:sp>
    <xdr:clientData/>
  </xdr:twoCellAnchor>
  <xdr:twoCellAnchor>
    <xdr:from>
      <xdr:col>1</xdr:col>
      <xdr:colOff>0</xdr:colOff>
      <xdr:row>11</xdr:row>
      <xdr:rowOff>28576</xdr:rowOff>
    </xdr:from>
    <xdr:to>
      <xdr:col>1</xdr:col>
      <xdr:colOff>1080000</xdr:colOff>
      <xdr:row>13</xdr:row>
      <xdr:rowOff>151576</xdr:rowOff>
    </xdr:to>
    <xdr:sp macro="" textlink="">
      <xdr:nvSpPr>
        <xdr:cNvPr id="18" name="Rectángulo: esquinas redondeadas 1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54012F08-9489-49B7-9D9A-75A0333D8141}"/>
            </a:ext>
          </a:extLst>
        </xdr:cNvPr>
        <xdr:cNvSpPr/>
      </xdr:nvSpPr>
      <xdr:spPr>
        <a:xfrm>
          <a:off x="114300" y="2143126"/>
          <a:ext cx="1080000" cy="504000"/>
        </a:xfrm>
        <a:prstGeom prst="roundRect">
          <a:avLst/>
        </a:prstGeom>
        <a:gradFill flip="none" rotWithShape="1">
          <a:gsLst>
            <a:gs pos="0">
              <a:schemeClr val="accent6">
                <a:lumMod val="67000"/>
              </a:schemeClr>
            </a:gs>
            <a:gs pos="48000">
              <a:schemeClr val="accent6">
                <a:lumMod val="97000"/>
                <a:lumOff val="3000"/>
              </a:schemeClr>
            </a:gs>
            <a:gs pos="100000">
              <a:schemeClr val="accent6">
                <a:lumMod val="60000"/>
                <a:lumOff val="40000"/>
              </a:schemeClr>
            </a:gs>
          </a:gsLst>
          <a:path path="circle">
            <a:fillToRect l="100000" t="100000"/>
          </a:path>
          <a:tileRect r="-100000" b="-100000"/>
        </a:gradFill>
        <a:ln>
          <a:noFill/>
        </a:ln>
        <a:effectLst>
          <a:glow rad="101600">
            <a:schemeClr val="accent6">
              <a:satMod val="175000"/>
              <a:alpha val="40000"/>
            </a:schemeClr>
          </a:glow>
          <a:outerShdw blurRad="76200" dir="18900000" sy="23000" kx="-1200000" algn="bl" rotWithShape="0">
            <a:prstClr val="black">
              <a:alpha val="20000"/>
            </a:prstClr>
          </a:outerShdw>
          <a:reflection blurRad="6350" stA="50000" endA="300" endPos="55500" dist="101600" dir="5400000" sy="-100000" algn="bl" rotWithShape="0"/>
        </a:effectLst>
        <a:scene3d>
          <a:camera prst="orthographicFront">
            <a:rot lat="0" lon="0" rev="0"/>
          </a:camera>
          <a:lightRig rig="contrasting" dir="t">
            <a:rot lat="0" lon="0" rev="1500000"/>
          </a:lightRig>
        </a:scene3d>
        <a:sp3d prstMaterial="metal">
          <a:bevelT w="88900" h="889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CO" sz="1100" b="1" i="1">
              <a:solidFill>
                <a:sysClr val="windowText" lastClr="000000"/>
              </a:solidFill>
            </a:rPr>
            <a:t>Costos Totales</a:t>
          </a:r>
          <a:r>
            <a:rPr lang="es-CO" sz="1100" b="1" i="1" baseline="0">
              <a:solidFill>
                <a:sysClr val="windowText" lastClr="000000"/>
              </a:solidFill>
            </a:rPr>
            <a:t> Acumulados</a:t>
          </a:r>
          <a:endParaRPr lang="es-CO" sz="1100" b="1" i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0</xdr:colOff>
      <xdr:row>14</xdr:row>
      <xdr:rowOff>133351</xdr:rowOff>
    </xdr:from>
    <xdr:to>
      <xdr:col>1</xdr:col>
      <xdr:colOff>1080000</xdr:colOff>
      <xdr:row>17</xdr:row>
      <xdr:rowOff>65851</xdr:rowOff>
    </xdr:to>
    <xdr:sp macro="" textlink="">
      <xdr:nvSpPr>
        <xdr:cNvPr id="19" name="Rectángulo: esquinas redondeadas 18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5DB66ACA-9DDF-4794-958C-2C2E64544F98}"/>
            </a:ext>
          </a:extLst>
        </xdr:cNvPr>
        <xdr:cNvSpPr/>
      </xdr:nvSpPr>
      <xdr:spPr>
        <a:xfrm>
          <a:off x="114300" y="2819401"/>
          <a:ext cx="1080000" cy="504000"/>
        </a:xfrm>
        <a:prstGeom prst="roundRect">
          <a:avLst/>
        </a:prstGeom>
        <a:gradFill flip="none" rotWithShape="1">
          <a:gsLst>
            <a:gs pos="0">
              <a:schemeClr val="accent6">
                <a:lumMod val="67000"/>
              </a:schemeClr>
            </a:gs>
            <a:gs pos="48000">
              <a:schemeClr val="accent6">
                <a:lumMod val="97000"/>
                <a:lumOff val="3000"/>
              </a:schemeClr>
            </a:gs>
            <a:gs pos="100000">
              <a:schemeClr val="accent6">
                <a:lumMod val="60000"/>
                <a:lumOff val="40000"/>
              </a:schemeClr>
            </a:gs>
          </a:gsLst>
          <a:path path="circle">
            <a:fillToRect l="100000" t="100000"/>
          </a:path>
          <a:tileRect r="-100000" b="-100000"/>
        </a:gradFill>
        <a:ln>
          <a:noFill/>
        </a:ln>
        <a:effectLst>
          <a:glow rad="101600">
            <a:schemeClr val="accent6">
              <a:satMod val="175000"/>
              <a:alpha val="40000"/>
            </a:schemeClr>
          </a:glow>
          <a:outerShdw blurRad="76200" dir="18900000" sy="23000" kx="-1200000" algn="bl" rotWithShape="0">
            <a:prstClr val="black">
              <a:alpha val="20000"/>
            </a:prstClr>
          </a:outerShdw>
          <a:reflection blurRad="6350" stA="50000" endA="300" endPos="55500" dist="101600" dir="5400000" sy="-100000" algn="bl" rotWithShape="0"/>
        </a:effectLst>
        <a:scene3d>
          <a:camera prst="orthographicFront">
            <a:rot lat="0" lon="0" rev="0"/>
          </a:camera>
          <a:lightRig rig="contrasting" dir="t">
            <a:rot lat="0" lon="0" rev="1500000"/>
          </a:lightRig>
        </a:scene3d>
        <a:sp3d prstMaterial="metal">
          <a:bevelT w="88900" h="889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CO" sz="1100" b="1" i="1">
              <a:solidFill>
                <a:sysClr val="windowText" lastClr="000000"/>
              </a:solidFill>
            </a:rPr>
            <a:t>Costos Totales Clasificados</a:t>
          </a:r>
        </a:p>
      </xdr:txBody>
    </xdr:sp>
    <xdr:clientData/>
  </xdr:twoCellAnchor>
  <xdr:twoCellAnchor editAs="absolute">
    <xdr:from>
      <xdr:col>1</xdr:col>
      <xdr:colOff>0</xdr:colOff>
      <xdr:row>18</xdr:row>
      <xdr:rowOff>47626</xdr:rowOff>
    </xdr:from>
    <xdr:to>
      <xdr:col>1</xdr:col>
      <xdr:colOff>1080000</xdr:colOff>
      <xdr:row>20</xdr:row>
      <xdr:rowOff>170626</xdr:rowOff>
    </xdr:to>
    <xdr:sp macro="" textlink="">
      <xdr:nvSpPr>
        <xdr:cNvPr id="20" name="Rectángulo: esquinas redondeadas 19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2F454A45-8B48-4B9B-B066-55D15724EF1C}"/>
            </a:ext>
          </a:extLst>
        </xdr:cNvPr>
        <xdr:cNvSpPr/>
      </xdr:nvSpPr>
      <xdr:spPr>
        <a:xfrm>
          <a:off x="114300" y="3495676"/>
          <a:ext cx="1080000" cy="504000"/>
        </a:xfrm>
        <a:prstGeom prst="roundRect">
          <a:avLst/>
        </a:prstGeom>
        <a:gradFill flip="none" rotWithShape="1">
          <a:gsLst>
            <a:gs pos="0">
              <a:schemeClr val="accent6">
                <a:lumMod val="67000"/>
              </a:schemeClr>
            </a:gs>
            <a:gs pos="48000">
              <a:schemeClr val="accent6">
                <a:lumMod val="97000"/>
                <a:lumOff val="3000"/>
              </a:schemeClr>
            </a:gs>
            <a:gs pos="100000">
              <a:schemeClr val="accent6">
                <a:lumMod val="60000"/>
                <a:lumOff val="40000"/>
              </a:schemeClr>
            </a:gs>
          </a:gsLst>
          <a:path path="circle">
            <a:fillToRect l="100000" t="100000"/>
          </a:path>
          <a:tileRect r="-100000" b="-100000"/>
        </a:gradFill>
        <a:ln>
          <a:noFill/>
        </a:ln>
        <a:effectLst>
          <a:glow rad="101600">
            <a:schemeClr val="accent6">
              <a:satMod val="175000"/>
              <a:alpha val="40000"/>
            </a:schemeClr>
          </a:glow>
          <a:outerShdw blurRad="76200" dir="18900000" sy="23000" kx="-1200000" algn="bl" rotWithShape="0">
            <a:prstClr val="black">
              <a:alpha val="20000"/>
            </a:prstClr>
          </a:outerShdw>
          <a:reflection blurRad="6350" stA="50000" endA="300" endPos="55500" dist="101600" dir="5400000" sy="-100000" algn="bl" rotWithShape="0"/>
        </a:effectLst>
        <a:scene3d>
          <a:camera prst="orthographicFront">
            <a:rot lat="0" lon="0" rev="0"/>
          </a:camera>
          <a:lightRig rig="contrasting" dir="t">
            <a:rot lat="0" lon="0" rev="1500000"/>
          </a:lightRig>
        </a:scene3d>
        <a:sp3d prstMaterial="metal">
          <a:bevelT w="88900" h="889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CO" sz="1100" b="1" i="1">
              <a:solidFill>
                <a:sysClr val="windowText" lastClr="000000"/>
              </a:solidFill>
            </a:rPr>
            <a:t>Comparativos</a:t>
          </a:r>
          <a:r>
            <a:rPr lang="es-CO" sz="1100" b="1" i="1" baseline="0">
              <a:solidFill>
                <a:sysClr val="windowText" lastClr="000000"/>
              </a:solidFill>
            </a:rPr>
            <a:t> de Costos</a:t>
          </a:r>
          <a:endParaRPr lang="es-CO" sz="1100" b="1" i="1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</xdr:row>
      <xdr:rowOff>0</xdr:rowOff>
    </xdr:from>
    <xdr:to>
      <xdr:col>10</xdr:col>
      <xdr:colOff>333375</xdr:colOff>
      <xdr:row>2</xdr:row>
      <xdr:rowOff>47625</xdr:rowOff>
    </xdr:to>
    <xdr:sp macro="" textlink="">
      <xdr:nvSpPr>
        <xdr:cNvPr id="4" name="Flecha: hacia la izquierda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656A923-3A11-4412-80F6-D4D2B9CD7CB9}"/>
            </a:ext>
          </a:extLst>
        </xdr:cNvPr>
        <xdr:cNvSpPr/>
      </xdr:nvSpPr>
      <xdr:spPr>
        <a:xfrm>
          <a:off x="9610725" y="85725"/>
          <a:ext cx="333375" cy="276225"/>
        </a:xfrm>
        <a:prstGeom prst="leftArrow">
          <a:avLst/>
        </a:prstGeom>
        <a:solidFill>
          <a:schemeClr val="accent2">
            <a:lumMod val="50000"/>
          </a:schemeClr>
        </a:solidFill>
        <a:ln>
          <a:noFill/>
        </a:ln>
        <a:effectLst>
          <a:outerShdw blurRad="149987" dist="250190" dir="8460000" algn="ctr">
            <a:srgbClr val="000000">
              <a:alpha val="28000"/>
            </a:srgbClr>
          </a:outerShdw>
        </a:effectLst>
        <a:scene3d>
          <a:camera prst="orthographicFront">
            <a:rot lat="0" lon="0" rev="0"/>
          </a:camera>
          <a:lightRig rig="contrasting" dir="t">
            <a:rot lat="0" lon="0" rev="1500000"/>
          </a:lightRig>
        </a:scene3d>
        <a:sp3d prstMaterial="metal">
          <a:bevelT w="88900" h="889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 editAs="absolute">
    <xdr:from>
      <xdr:col>8</xdr:col>
      <xdr:colOff>57149</xdr:colOff>
      <xdr:row>3</xdr:row>
      <xdr:rowOff>0</xdr:rowOff>
    </xdr:from>
    <xdr:to>
      <xdr:col>14</xdr:col>
      <xdr:colOff>400049</xdr:colOff>
      <xdr:row>23</xdr:row>
      <xdr:rowOff>9525</xdr:rowOff>
    </xdr:to>
    <xdr:graphicFrame macro="">
      <xdr:nvGraphicFramePr>
        <xdr:cNvPr id="10" name="Diagrama 9">
          <a:extLst>
            <a:ext uri="{FF2B5EF4-FFF2-40B4-BE49-F238E27FC236}">
              <a16:creationId xmlns:a16="http://schemas.microsoft.com/office/drawing/2014/main" id="{99A6F36E-8C91-40F5-826A-BE32E0D95E9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2" r:lo="rId3" r:qs="rId4" r:cs="rId5"/>
        </a:graphicData>
      </a:graphic>
    </xdr:graphicFrame>
    <xdr:clientData/>
  </xdr:twoCellAnchor>
  <xdr:twoCellAnchor editAs="absolute">
    <xdr:from>
      <xdr:col>10</xdr:col>
      <xdr:colOff>9525</xdr:colOff>
      <xdr:row>5</xdr:row>
      <xdr:rowOff>142875</xdr:rowOff>
    </xdr:from>
    <xdr:to>
      <xdr:col>11</xdr:col>
      <xdr:colOff>552450</xdr:colOff>
      <xdr:row>7</xdr:row>
      <xdr:rowOff>85725</xdr:rowOff>
    </xdr:to>
    <xdr:sp macro="" textlink="$H$11">
      <xdr:nvSpPr>
        <xdr:cNvPr id="2" name="Rectángulo 1">
          <a:extLst>
            <a:ext uri="{FF2B5EF4-FFF2-40B4-BE49-F238E27FC236}">
              <a16:creationId xmlns:a16="http://schemas.microsoft.com/office/drawing/2014/main" id="{4A69ECF5-8580-4808-A44F-590338A8B80E}"/>
            </a:ext>
          </a:extLst>
        </xdr:cNvPr>
        <xdr:cNvSpPr/>
      </xdr:nvSpPr>
      <xdr:spPr>
        <a:xfrm>
          <a:off x="9039225" y="933450"/>
          <a:ext cx="1304925" cy="3238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43FB8D87-55CB-4832-B89D-6DD6B115F7FC}" type="TxLink">
            <a:rPr lang="en-US" sz="1500" b="1" i="1" u="none" strike="noStrike">
              <a:solidFill>
                <a:schemeClr val="bg1"/>
              </a:solidFill>
              <a:latin typeface="Calibri"/>
              <a:cs typeface="Calibri"/>
            </a:rPr>
            <a:pPr algn="l"/>
            <a:t> $ 373.000 </a:t>
          </a:fld>
          <a:endParaRPr lang="es-CO" sz="1500">
            <a:solidFill>
              <a:schemeClr val="bg1"/>
            </a:solidFill>
          </a:endParaRPr>
        </a:p>
      </xdr:txBody>
    </xdr:sp>
    <xdr:clientData/>
  </xdr:twoCellAnchor>
  <xdr:twoCellAnchor editAs="absolute">
    <xdr:from>
      <xdr:col>10</xdr:col>
      <xdr:colOff>9525</xdr:colOff>
      <xdr:row>12</xdr:row>
      <xdr:rowOff>123825</xdr:rowOff>
    </xdr:from>
    <xdr:to>
      <xdr:col>11</xdr:col>
      <xdr:colOff>552450</xdr:colOff>
      <xdr:row>14</xdr:row>
      <xdr:rowOff>57150</xdr:rowOff>
    </xdr:to>
    <xdr:sp macro="" textlink="$H$20">
      <xdr:nvSpPr>
        <xdr:cNvPr id="7" name="Rectángulo 6">
          <a:extLst>
            <a:ext uri="{FF2B5EF4-FFF2-40B4-BE49-F238E27FC236}">
              <a16:creationId xmlns:a16="http://schemas.microsoft.com/office/drawing/2014/main" id="{37FA1447-64FB-442A-B2EB-284D191BD4D6}"/>
            </a:ext>
          </a:extLst>
        </xdr:cNvPr>
        <xdr:cNvSpPr/>
      </xdr:nvSpPr>
      <xdr:spPr>
        <a:xfrm>
          <a:off x="9039225" y="2276475"/>
          <a:ext cx="1304925" cy="3238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E9F01ECF-9DB3-4A47-AE70-C3BC0CF9AEFA}" type="TxLink">
            <a:rPr lang="en-US" sz="1500" b="1" i="1" u="none" strike="noStrike">
              <a:solidFill>
                <a:schemeClr val="bg1"/>
              </a:solidFill>
              <a:latin typeface="Calibri"/>
              <a:cs typeface="Calibri"/>
            </a:rPr>
            <a:pPr algn="l"/>
            <a:t> $ 400.000 </a:t>
          </a:fld>
          <a:endParaRPr lang="es-CO" sz="1500">
            <a:solidFill>
              <a:schemeClr val="bg1"/>
            </a:solidFill>
          </a:endParaRPr>
        </a:p>
      </xdr:txBody>
    </xdr:sp>
    <xdr:clientData/>
  </xdr:twoCellAnchor>
  <xdr:twoCellAnchor editAs="absolute">
    <xdr:from>
      <xdr:col>10</xdr:col>
      <xdr:colOff>9525</xdr:colOff>
      <xdr:row>19</xdr:row>
      <xdr:rowOff>104775</xdr:rowOff>
    </xdr:from>
    <xdr:to>
      <xdr:col>11</xdr:col>
      <xdr:colOff>552450</xdr:colOff>
      <xdr:row>21</xdr:row>
      <xdr:rowOff>28575</xdr:rowOff>
    </xdr:to>
    <xdr:sp macro="" textlink="$H$35">
      <xdr:nvSpPr>
        <xdr:cNvPr id="8" name="Rectángulo 7">
          <a:extLst>
            <a:ext uri="{FF2B5EF4-FFF2-40B4-BE49-F238E27FC236}">
              <a16:creationId xmlns:a16="http://schemas.microsoft.com/office/drawing/2014/main" id="{A9CBC9D6-DA0F-4A94-8905-BBAC4169B4D4}"/>
            </a:ext>
          </a:extLst>
        </xdr:cNvPr>
        <xdr:cNvSpPr/>
      </xdr:nvSpPr>
      <xdr:spPr>
        <a:xfrm>
          <a:off x="9039225" y="3609975"/>
          <a:ext cx="1304925" cy="3238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AB04C085-AB18-4F76-9BB3-117EBD3DAFDB}" type="TxLink">
            <a:rPr lang="en-US" sz="1500" b="1" i="1" u="none" strike="noStrike">
              <a:solidFill>
                <a:schemeClr val="bg1"/>
              </a:solidFill>
              <a:latin typeface="Calibri"/>
              <a:cs typeface="Calibri"/>
            </a:rPr>
            <a:pPr algn="l"/>
            <a:t> $ 457.528 </a:t>
          </a:fld>
          <a:endParaRPr lang="es-CO" sz="1500">
            <a:solidFill>
              <a:schemeClr val="bg1"/>
            </a:solidFill>
          </a:endParaRPr>
        </a:p>
      </xdr:txBody>
    </xdr:sp>
    <xdr:clientData/>
  </xdr:twoCellAnchor>
  <xdr:twoCellAnchor editAs="absolute">
    <xdr:from>
      <xdr:col>12</xdr:col>
      <xdr:colOff>219075</xdr:colOff>
      <xdr:row>12</xdr:row>
      <xdr:rowOff>123825</xdr:rowOff>
    </xdr:from>
    <xdr:to>
      <xdr:col>14</xdr:col>
      <xdr:colOff>0</xdr:colOff>
      <xdr:row>14</xdr:row>
      <xdr:rowOff>57150</xdr:rowOff>
    </xdr:to>
    <xdr:sp macro="" textlink="$H$37">
      <xdr:nvSpPr>
        <xdr:cNvPr id="9" name="Rectángulo 8">
          <a:extLst>
            <a:ext uri="{FF2B5EF4-FFF2-40B4-BE49-F238E27FC236}">
              <a16:creationId xmlns:a16="http://schemas.microsoft.com/office/drawing/2014/main" id="{7827FD25-DCCE-4158-808E-7DDDE8002B34}"/>
            </a:ext>
          </a:extLst>
        </xdr:cNvPr>
        <xdr:cNvSpPr/>
      </xdr:nvSpPr>
      <xdr:spPr>
        <a:xfrm>
          <a:off x="10772775" y="2276475"/>
          <a:ext cx="1304925" cy="3238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1760A558-634E-4154-B014-9E140C013C95}" type="TxLink">
            <a:rPr lang="en-US" sz="1500" b="1" i="1" u="none" strike="noStrike">
              <a:solidFill>
                <a:schemeClr val="bg1"/>
              </a:solidFill>
              <a:latin typeface="Calibri"/>
              <a:cs typeface="Calibri"/>
            </a:rPr>
            <a:pPr algn="r"/>
            <a:t> $ 1.230.528 </a:t>
          </a:fld>
          <a:endParaRPr lang="es-CO" sz="1500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9525</xdr:colOff>
      <xdr:row>1</xdr:row>
      <xdr:rowOff>0</xdr:rowOff>
    </xdr:from>
    <xdr:to>
      <xdr:col>1</xdr:col>
      <xdr:colOff>1089525</xdr:colOff>
      <xdr:row>3</xdr:row>
      <xdr:rowOff>189675</xdr:rowOff>
    </xdr:to>
    <xdr:sp macro="" textlink="">
      <xdr:nvSpPr>
        <xdr:cNvPr id="22" name="Rectángulo: esquinas redondeadas 21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201C35B0-FDDD-4AAD-9DFB-45940EC238FD}"/>
            </a:ext>
          </a:extLst>
        </xdr:cNvPr>
        <xdr:cNvSpPr/>
      </xdr:nvSpPr>
      <xdr:spPr>
        <a:xfrm>
          <a:off x="123825" y="85725"/>
          <a:ext cx="1080000" cy="504000"/>
        </a:xfrm>
        <a:prstGeom prst="roundRect">
          <a:avLst/>
        </a:prstGeom>
        <a:gradFill flip="none" rotWithShape="1">
          <a:gsLst>
            <a:gs pos="0">
              <a:schemeClr val="accent6">
                <a:lumMod val="67000"/>
              </a:schemeClr>
            </a:gs>
            <a:gs pos="48000">
              <a:schemeClr val="accent6">
                <a:lumMod val="97000"/>
                <a:lumOff val="3000"/>
              </a:schemeClr>
            </a:gs>
            <a:gs pos="100000">
              <a:schemeClr val="accent6">
                <a:lumMod val="60000"/>
                <a:lumOff val="40000"/>
              </a:schemeClr>
            </a:gs>
          </a:gsLst>
          <a:path path="circle">
            <a:fillToRect l="100000" t="100000"/>
          </a:path>
          <a:tileRect r="-100000" b="-100000"/>
        </a:gradFill>
        <a:ln>
          <a:noFill/>
        </a:ln>
        <a:effectLst>
          <a:glow rad="101600">
            <a:schemeClr val="accent6">
              <a:satMod val="175000"/>
              <a:alpha val="40000"/>
            </a:schemeClr>
          </a:glow>
          <a:outerShdw blurRad="76200" dir="18900000" sy="23000" kx="-1200000" algn="bl" rotWithShape="0">
            <a:prstClr val="black">
              <a:alpha val="20000"/>
            </a:prstClr>
          </a:outerShdw>
          <a:reflection blurRad="6350" stA="50000" endA="300" endPos="55500" dist="101600" dir="5400000" sy="-100000" algn="bl" rotWithShape="0"/>
        </a:effectLst>
        <a:scene3d>
          <a:camera prst="orthographicFront">
            <a:rot lat="0" lon="0" rev="0"/>
          </a:camera>
          <a:lightRig rig="contrasting" dir="t">
            <a:rot lat="0" lon="0" rev="1500000"/>
          </a:lightRig>
        </a:scene3d>
        <a:sp3d prstMaterial="metal">
          <a:bevelT w="88900" h="889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CO" sz="1100" b="1" i="1">
              <a:solidFill>
                <a:sysClr val="windowText" lastClr="000000"/>
              </a:solidFill>
            </a:rPr>
            <a:t>Información Técnica</a:t>
          </a:r>
        </a:p>
      </xdr:txBody>
    </xdr:sp>
    <xdr:clientData/>
  </xdr:twoCellAnchor>
  <xdr:twoCellAnchor>
    <xdr:from>
      <xdr:col>1</xdr:col>
      <xdr:colOff>0</xdr:colOff>
      <xdr:row>4</xdr:row>
      <xdr:rowOff>180976</xdr:rowOff>
    </xdr:from>
    <xdr:to>
      <xdr:col>1</xdr:col>
      <xdr:colOff>1080000</xdr:colOff>
      <xdr:row>7</xdr:row>
      <xdr:rowOff>113476</xdr:rowOff>
    </xdr:to>
    <xdr:sp macro="" textlink="">
      <xdr:nvSpPr>
        <xdr:cNvPr id="23" name="Rectángulo: esquinas redondeadas 22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51AB63BD-FF6C-4246-912D-95487726DC8B}"/>
            </a:ext>
          </a:extLst>
        </xdr:cNvPr>
        <xdr:cNvSpPr/>
      </xdr:nvSpPr>
      <xdr:spPr>
        <a:xfrm>
          <a:off x="114300" y="781051"/>
          <a:ext cx="1080000" cy="504000"/>
        </a:xfrm>
        <a:prstGeom prst="roundRect">
          <a:avLst/>
        </a:prstGeom>
        <a:gradFill flip="none" rotWithShape="1">
          <a:gsLst>
            <a:gs pos="0">
              <a:schemeClr val="accent6">
                <a:lumMod val="67000"/>
              </a:schemeClr>
            </a:gs>
            <a:gs pos="48000">
              <a:schemeClr val="accent6">
                <a:lumMod val="97000"/>
                <a:lumOff val="3000"/>
              </a:schemeClr>
            </a:gs>
            <a:gs pos="100000">
              <a:schemeClr val="accent6">
                <a:lumMod val="60000"/>
                <a:lumOff val="40000"/>
              </a:schemeClr>
            </a:gs>
          </a:gsLst>
          <a:path path="circle">
            <a:fillToRect l="100000" t="100000"/>
          </a:path>
          <a:tileRect r="-100000" b="-100000"/>
        </a:gradFill>
        <a:ln>
          <a:noFill/>
        </a:ln>
        <a:effectLst>
          <a:glow rad="101600">
            <a:schemeClr val="accent6">
              <a:satMod val="175000"/>
              <a:alpha val="40000"/>
            </a:schemeClr>
          </a:glow>
          <a:outerShdw blurRad="76200" dir="18900000" sy="23000" kx="-1200000" algn="bl" rotWithShape="0">
            <a:prstClr val="black">
              <a:alpha val="20000"/>
            </a:prstClr>
          </a:outerShdw>
          <a:reflection blurRad="6350" stA="50000" endA="300" endPos="55500" dist="101600" dir="5400000" sy="-100000" algn="bl" rotWithShape="0"/>
        </a:effectLst>
        <a:scene3d>
          <a:camera prst="orthographicFront">
            <a:rot lat="0" lon="0" rev="0"/>
          </a:camera>
          <a:lightRig rig="contrasting" dir="t">
            <a:rot lat="0" lon="0" rev="1500000"/>
          </a:lightRig>
        </a:scene3d>
        <a:sp3d prstMaterial="metal">
          <a:bevelT w="88900" h="889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CO" sz="1100" b="1" i="1">
              <a:solidFill>
                <a:sysClr val="windowText" lastClr="000000"/>
              </a:solidFill>
            </a:rPr>
            <a:t>Variables de Entrada</a:t>
          </a:r>
        </a:p>
      </xdr:txBody>
    </xdr:sp>
    <xdr:clientData/>
  </xdr:twoCellAnchor>
  <xdr:twoCellAnchor>
    <xdr:from>
      <xdr:col>1</xdr:col>
      <xdr:colOff>0</xdr:colOff>
      <xdr:row>8</xdr:row>
      <xdr:rowOff>104776</xdr:rowOff>
    </xdr:from>
    <xdr:to>
      <xdr:col>1</xdr:col>
      <xdr:colOff>1080000</xdr:colOff>
      <xdr:row>11</xdr:row>
      <xdr:rowOff>18226</xdr:rowOff>
    </xdr:to>
    <xdr:sp macro="" textlink="">
      <xdr:nvSpPr>
        <xdr:cNvPr id="24" name="Rectángulo: esquinas redondeadas 23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4B45CDA2-4571-4D2F-9E22-EB37AADE8CDC}"/>
            </a:ext>
          </a:extLst>
        </xdr:cNvPr>
        <xdr:cNvSpPr/>
      </xdr:nvSpPr>
      <xdr:spPr>
        <a:xfrm>
          <a:off x="114300" y="1466851"/>
          <a:ext cx="1080000" cy="504000"/>
        </a:xfrm>
        <a:prstGeom prst="roundRect">
          <a:avLst/>
        </a:prstGeom>
        <a:gradFill flip="none" rotWithShape="1">
          <a:gsLst>
            <a:gs pos="0">
              <a:schemeClr val="accent6">
                <a:lumMod val="67000"/>
              </a:schemeClr>
            </a:gs>
            <a:gs pos="48000">
              <a:schemeClr val="accent6">
                <a:lumMod val="97000"/>
                <a:lumOff val="3000"/>
              </a:schemeClr>
            </a:gs>
            <a:gs pos="100000">
              <a:schemeClr val="accent6">
                <a:lumMod val="60000"/>
                <a:lumOff val="40000"/>
              </a:schemeClr>
            </a:gs>
          </a:gsLst>
          <a:path path="circle">
            <a:fillToRect l="100000" t="100000"/>
          </a:path>
          <a:tileRect r="-100000" b="-100000"/>
        </a:gradFill>
        <a:ln>
          <a:noFill/>
        </a:ln>
        <a:effectLst>
          <a:glow rad="101600">
            <a:schemeClr val="accent6">
              <a:satMod val="175000"/>
              <a:alpha val="40000"/>
            </a:schemeClr>
          </a:glow>
          <a:outerShdw blurRad="76200" dir="18900000" sy="23000" kx="-1200000" algn="bl" rotWithShape="0">
            <a:prstClr val="black">
              <a:alpha val="20000"/>
            </a:prstClr>
          </a:outerShdw>
          <a:reflection blurRad="6350" stA="50000" endA="300" endPos="55500" dist="101600" dir="5400000" sy="-100000" algn="bl" rotWithShape="0"/>
        </a:effectLst>
        <a:scene3d>
          <a:camera prst="orthographicFront">
            <a:rot lat="0" lon="0" rev="0"/>
          </a:camera>
          <a:lightRig rig="contrasting" dir="t">
            <a:rot lat="0" lon="0" rev="1500000"/>
          </a:lightRig>
        </a:scene3d>
        <a:sp3d prstMaterial="metal">
          <a:bevelT w="88900" h="889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CO" sz="1100" b="1" i="1">
              <a:solidFill>
                <a:sysClr val="windowText" lastClr="000000"/>
              </a:solidFill>
            </a:rPr>
            <a:t>Inversión Inicial</a:t>
          </a:r>
        </a:p>
      </xdr:txBody>
    </xdr:sp>
    <xdr:clientData/>
  </xdr:twoCellAnchor>
  <xdr:twoCellAnchor>
    <xdr:from>
      <xdr:col>1</xdr:col>
      <xdr:colOff>0</xdr:colOff>
      <xdr:row>11</xdr:row>
      <xdr:rowOff>190501</xdr:rowOff>
    </xdr:from>
    <xdr:to>
      <xdr:col>1</xdr:col>
      <xdr:colOff>1080000</xdr:colOff>
      <xdr:row>14</xdr:row>
      <xdr:rowOff>103951</xdr:rowOff>
    </xdr:to>
    <xdr:sp macro="" textlink="">
      <xdr:nvSpPr>
        <xdr:cNvPr id="25" name="Rectángulo: esquinas redondeadas 24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5B10F81-4279-4336-8773-945384A11F0D}"/>
            </a:ext>
          </a:extLst>
        </xdr:cNvPr>
        <xdr:cNvSpPr/>
      </xdr:nvSpPr>
      <xdr:spPr>
        <a:xfrm>
          <a:off x="114300" y="2143126"/>
          <a:ext cx="1080000" cy="504000"/>
        </a:xfrm>
        <a:prstGeom prst="roundRect">
          <a:avLst/>
        </a:prstGeom>
        <a:gradFill flip="none" rotWithShape="1">
          <a:gsLst>
            <a:gs pos="0">
              <a:schemeClr val="accent6">
                <a:lumMod val="67000"/>
              </a:schemeClr>
            </a:gs>
            <a:gs pos="48000">
              <a:schemeClr val="accent6">
                <a:lumMod val="97000"/>
                <a:lumOff val="3000"/>
              </a:schemeClr>
            </a:gs>
            <a:gs pos="100000">
              <a:schemeClr val="accent6">
                <a:lumMod val="60000"/>
                <a:lumOff val="40000"/>
              </a:schemeClr>
            </a:gs>
          </a:gsLst>
          <a:path path="circle">
            <a:fillToRect l="100000" t="100000"/>
          </a:path>
          <a:tileRect r="-100000" b="-100000"/>
        </a:gradFill>
        <a:ln>
          <a:noFill/>
        </a:ln>
        <a:effectLst>
          <a:glow rad="101600">
            <a:schemeClr val="accent6">
              <a:satMod val="175000"/>
              <a:alpha val="40000"/>
            </a:schemeClr>
          </a:glow>
          <a:outerShdw blurRad="76200" dir="18900000" sy="23000" kx="-1200000" algn="bl" rotWithShape="0">
            <a:prstClr val="black">
              <a:alpha val="20000"/>
            </a:prstClr>
          </a:outerShdw>
          <a:reflection blurRad="6350" stA="50000" endA="300" endPos="55500" dist="101600" dir="5400000" sy="-100000" algn="bl" rotWithShape="0"/>
        </a:effectLst>
        <a:scene3d>
          <a:camera prst="orthographicFront">
            <a:rot lat="0" lon="0" rev="0"/>
          </a:camera>
          <a:lightRig rig="contrasting" dir="t">
            <a:rot lat="0" lon="0" rev="1500000"/>
          </a:lightRig>
        </a:scene3d>
        <a:sp3d prstMaterial="metal">
          <a:bevelT w="88900" h="889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CO" sz="1100" b="1" i="1">
              <a:solidFill>
                <a:sysClr val="windowText" lastClr="000000"/>
              </a:solidFill>
            </a:rPr>
            <a:t>Costos Totales</a:t>
          </a:r>
          <a:r>
            <a:rPr lang="es-CO" sz="1100" b="1" i="1" baseline="0">
              <a:solidFill>
                <a:sysClr val="windowText" lastClr="000000"/>
              </a:solidFill>
            </a:rPr>
            <a:t> Acumulados</a:t>
          </a:r>
          <a:endParaRPr lang="es-CO" sz="1100" b="1" i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0</xdr:colOff>
      <xdr:row>15</xdr:row>
      <xdr:rowOff>85726</xdr:rowOff>
    </xdr:from>
    <xdr:to>
      <xdr:col>1</xdr:col>
      <xdr:colOff>1080000</xdr:colOff>
      <xdr:row>18</xdr:row>
      <xdr:rowOff>18226</xdr:rowOff>
    </xdr:to>
    <xdr:sp macro="" textlink="">
      <xdr:nvSpPr>
        <xdr:cNvPr id="26" name="Rectángulo: esquinas redondeadas 25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5332113F-A0DA-41E7-8B9C-E81AB79DE2EE}"/>
            </a:ext>
          </a:extLst>
        </xdr:cNvPr>
        <xdr:cNvSpPr/>
      </xdr:nvSpPr>
      <xdr:spPr>
        <a:xfrm>
          <a:off x="114300" y="2819401"/>
          <a:ext cx="1080000" cy="504000"/>
        </a:xfrm>
        <a:prstGeom prst="roundRect">
          <a:avLst/>
        </a:prstGeom>
        <a:gradFill flip="none" rotWithShape="1">
          <a:gsLst>
            <a:gs pos="0">
              <a:schemeClr val="accent6">
                <a:lumMod val="67000"/>
              </a:schemeClr>
            </a:gs>
            <a:gs pos="48000">
              <a:schemeClr val="accent6">
                <a:lumMod val="97000"/>
                <a:lumOff val="3000"/>
              </a:schemeClr>
            </a:gs>
            <a:gs pos="100000">
              <a:schemeClr val="accent6">
                <a:lumMod val="60000"/>
                <a:lumOff val="40000"/>
              </a:schemeClr>
            </a:gs>
          </a:gsLst>
          <a:path path="circle">
            <a:fillToRect l="100000" t="100000"/>
          </a:path>
          <a:tileRect r="-100000" b="-100000"/>
        </a:gradFill>
        <a:ln>
          <a:noFill/>
        </a:ln>
        <a:effectLst>
          <a:glow rad="101600">
            <a:schemeClr val="accent6">
              <a:satMod val="175000"/>
              <a:alpha val="40000"/>
            </a:schemeClr>
          </a:glow>
          <a:outerShdw blurRad="76200" dir="18900000" sy="23000" kx="-1200000" algn="bl" rotWithShape="0">
            <a:prstClr val="black">
              <a:alpha val="20000"/>
            </a:prstClr>
          </a:outerShdw>
          <a:reflection blurRad="6350" stA="50000" endA="300" endPos="55500" dist="101600" dir="5400000" sy="-100000" algn="bl" rotWithShape="0"/>
        </a:effectLst>
        <a:scene3d>
          <a:camera prst="orthographicFront">
            <a:rot lat="0" lon="0" rev="0"/>
          </a:camera>
          <a:lightRig rig="contrasting" dir="t">
            <a:rot lat="0" lon="0" rev="1500000"/>
          </a:lightRig>
        </a:scene3d>
        <a:sp3d prstMaterial="metal">
          <a:bevelT w="88900" h="889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CO" sz="1100" b="1" i="1">
              <a:solidFill>
                <a:sysClr val="windowText" lastClr="000000"/>
              </a:solidFill>
            </a:rPr>
            <a:t>Costos Totales Clasificados</a:t>
          </a:r>
        </a:p>
      </xdr:txBody>
    </xdr:sp>
    <xdr:clientData/>
  </xdr:twoCellAnchor>
  <xdr:twoCellAnchor editAs="absolute">
    <xdr:from>
      <xdr:col>1</xdr:col>
      <xdr:colOff>0</xdr:colOff>
      <xdr:row>18</xdr:row>
      <xdr:rowOff>190501</xdr:rowOff>
    </xdr:from>
    <xdr:to>
      <xdr:col>1</xdr:col>
      <xdr:colOff>1080000</xdr:colOff>
      <xdr:row>21</xdr:row>
      <xdr:rowOff>94426</xdr:rowOff>
    </xdr:to>
    <xdr:sp macro="" textlink="">
      <xdr:nvSpPr>
        <xdr:cNvPr id="27" name="Rectángulo: esquinas redondeadas 26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7D0361C3-73F3-4B68-9C76-DD72359A2118}"/>
            </a:ext>
          </a:extLst>
        </xdr:cNvPr>
        <xdr:cNvSpPr/>
      </xdr:nvSpPr>
      <xdr:spPr>
        <a:xfrm>
          <a:off x="114300" y="3495676"/>
          <a:ext cx="1080000" cy="504000"/>
        </a:xfrm>
        <a:prstGeom prst="roundRect">
          <a:avLst/>
        </a:prstGeom>
        <a:gradFill flip="none" rotWithShape="1">
          <a:gsLst>
            <a:gs pos="0">
              <a:schemeClr val="accent6">
                <a:lumMod val="67000"/>
              </a:schemeClr>
            </a:gs>
            <a:gs pos="48000">
              <a:schemeClr val="accent6">
                <a:lumMod val="97000"/>
                <a:lumOff val="3000"/>
              </a:schemeClr>
            </a:gs>
            <a:gs pos="100000">
              <a:schemeClr val="accent6">
                <a:lumMod val="60000"/>
                <a:lumOff val="40000"/>
              </a:schemeClr>
            </a:gs>
          </a:gsLst>
          <a:path path="circle">
            <a:fillToRect l="100000" t="100000"/>
          </a:path>
          <a:tileRect r="-100000" b="-100000"/>
        </a:gradFill>
        <a:ln>
          <a:noFill/>
        </a:ln>
        <a:effectLst>
          <a:glow rad="101600">
            <a:schemeClr val="accent6">
              <a:satMod val="175000"/>
              <a:alpha val="40000"/>
            </a:schemeClr>
          </a:glow>
          <a:outerShdw blurRad="76200" dir="18900000" sy="23000" kx="-1200000" algn="bl" rotWithShape="0">
            <a:prstClr val="black">
              <a:alpha val="20000"/>
            </a:prstClr>
          </a:outerShdw>
          <a:reflection blurRad="6350" stA="50000" endA="300" endPos="55500" dist="101600" dir="5400000" sy="-100000" algn="bl" rotWithShape="0"/>
        </a:effectLst>
        <a:scene3d>
          <a:camera prst="orthographicFront">
            <a:rot lat="0" lon="0" rev="0"/>
          </a:camera>
          <a:lightRig rig="contrasting" dir="t">
            <a:rot lat="0" lon="0" rev="1500000"/>
          </a:lightRig>
        </a:scene3d>
        <a:sp3d prstMaterial="metal">
          <a:bevelT w="88900" h="889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CO" sz="1100" b="1" i="1">
              <a:solidFill>
                <a:sysClr val="windowText" lastClr="000000"/>
              </a:solidFill>
            </a:rPr>
            <a:t>Comparativos</a:t>
          </a:r>
          <a:r>
            <a:rPr lang="es-CO" sz="1100" b="1" i="1" baseline="0">
              <a:solidFill>
                <a:sysClr val="windowText" lastClr="000000"/>
              </a:solidFill>
            </a:rPr>
            <a:t> de Costos</a:t>
          </a:r>
          <a:endParaRPr lang="es-CO" sz="1100" b="1" i="1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9</xdr:col>
      <xdr:colOff>0</xdr:colOff>
      <xdr:row>3</xdr:row>
      <xdr:rowOff>0</xdr:rowOff>
    </xdr:from>
    <xdr:to>
      <xdr:col>14</xdr:col>
      <xdr:colOff>400050</xdr:colOff>
      <xdr:row>23</xdr:row>
      <xdr:rowOff>9525</xdr:rowOff>
    </xdr:to>
    <xdr:graphicFrame macro="">
      <xdr:nvGraphicFramePr>
        <xdr:cNvPr id="10" name="Diagrama 9">
          <a:extLst>
            <a:ext uri="{FF2B5EF4-FFF2-40B4-BE49-F238E27FC236}">
              <a16:creationId xmlns:a16="http://schemas.microsoft.com/office/drawing/2014/main" id="{B67C1844-3A7A-418A-9BBB-D55DB1F4B65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333375</xdr:colOff>
      <xdr:row>2</xdr:row>
      <xdr:rowOff>47625</xdr:rowOff>
    </xdr:to>
    <xdr:sp macro="" textlink="">
      <xdr:nvSpPr>
        <xdr:cNvPr id="3" name="Flecha: hacia la izquierda 2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46F672FE-4DD5-4507-A19C-3996F8B46904}"/>
            </a:ext>
          </a:extLst>
        </xdr:cNvPr>
        <xdr:cNvSpPr/>
      </xdr:nvSpPr>
      <xdr:spPr>
        <a:xfrm>
          <a:off x="9029700" y="85725"/>
          <a:ext cx="333375" cy="276225"/>
        </a:xfrm>
        <a:prstGeom prst="leftArrow">
          <a:avLst/>
        </a:prstGeom>
        <a:solidFill>
          <a:schemeClr val="accent2">
            <a:lumMod val="50000"/>
          </a:schemeClr>
        </a:solidFill>
        <a:ln>
          <a:noFill/>
        </a:ln>
        <a:effectLst>
          <a:outerShdw blurRad="149987" dist="250190" dir="8460000" algn="ctr">
            <a:srgbClr val="000000">
              <a:alpha val="28000"/>
            </a:srgbClr>
          </a:outerShdw>
        </a:effectLst>
        <a:scene3d>
          <a:camera prst="orthographicFront">
            <a:rot lat="0" lon="0" rev="0"/>
          </a:camera>
          <a:lightRig rig="contrasting" dir="t">
            <a:rot lat="0" lon="0" rev="1500000"/>
          </a:lightRig>
        </a:scene3d>
        <a:sp3d prstMaterial="metal">
          <a:bevelT w="88900" h="889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 editAs="absolute">
    <xdr:from>
      <xdr:col>10</xdr:col>
      <xdr:colOff>9526</xdr:colOff>
      <xdr:row>5</xdr:row>
      <xdr:rowOff>142875</xdr:rowOff>
    </xdr:from>
    <xdr:to>
      <xdr:col>11</xdr:col>
      <xdr:colOff>552451</xdr:colOff>
      <xdr:row>7</xdr:row>
      <xdr:rowOff>66675</xdr:rowOff>
    </xdr:to>
    <xdr:sp macro="" textlink="$H$7">
      <xdr:nvSpPr>
        <xdr:cNvPr id="11" name="Rectángulo 10">
          <a:extLst>
            <a:ext uri="{FF2B5EF4-FFF2-40B4-BE49-F238E27FC236}">
              <a16:creationId xmlns:a16="http://schemas.microsoft.com/office/drawing/2014/main" id="{D95A0480-A024-4F5F-8D76-BA11956A8DD4}"/>
            </a:ext>
          </a:extLst>
        </xdr:cNvPr>
        <xdr:cNvSpPr/>
      </xdr:nvSpPr>
      <xdr:spPr>
        <a:xfrm>
          <a:off x="9039226" y="933450"/>
          <a:ext cx="1304925" cy="3238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7468416A-F88C-4996-B48D-3980D90B7AA3}" type="TxLink">
            <a:rPr lang="en-US" sz="1500" b="1" i="1" u="none" strike="noStrike">
              <a:solidFill>
                <a:schemeClr val="bg1"/>
              </a:solidFill>
              <a:latin typeface="Calibri"/>
              <a:cs typeface="Calibri"/>
            </a:rPr>
            <a:pPr algn="l"/>
            <a:t> $ 672.000 </a:t>
          </a:fld>
          <a:endParaRPr lang="es-CO" sz="1500">
            <a:solidFill>
              <a:schemeClr val="bg1"/>
            </a:solidFill>
          </a:endParaRPr>
        </a:p>
      </xdr:txBody>
    </xdr:sp>
    <xdr:clientData/>
  </xdr:twoCellAnchor>
  <xdr:twoCellAnchor editAs="absolute">
    <xdr:from>
      <xdr:col>10</xdr:col>
      <xdr:colOff>9526</xdr:colOff>
      <xdr:row>12</xdr:row>
      <xdr:rowOff>104775</xdr:rowOff>
    </xdr:from>
    <xdr:to>
      <xdr:col>11</xdr:col>
      <xdr:colOff>552451</xdr:colOff>
      <xdr:row>14</xdr:row>
      <xdr:rowOff>28575</xdr:rowOff>
    </xdr:to>
    <xdr:sp macro="" textlink="$H$13">
      <xdr:nvSpPr>
        <xdr:cNvPr id="12" name="Rectángulo 11">
          <a:extLst>
            <a:ext uri="{FF2B5EF4-FFF2-40B4-BE49-F238E27FC236}">
              <a16:creationId xmlns:a16="http://schemas.microsoft.com/office/drawing/2014/main" id="{3EF9EED1-99F0-4490-A512-CEE7EB4C70D9}"/>
            </a:ext>
          </a:extLst>
        </xdr:cNvPr>
        <xdr:cNvSpPr/>
      </xdr:nvSpPr>
      <xdr:spPr>
        <a:xfrm>
          <a:off x="9039226" y="2276475"/>
          <a:ext cx="1304925" cy="3238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789614CB-33FB-4E32-96A9-34B5D61121AE}" type="TxLink">
            <a:rPr lang="en-US" sz="1500" b="1" i="1" u="none" strike="noStrike">
              <a:solidFill>
                <a:schemeClr val="bg1"/>
              </a:solidFill>
              <a:latin typeface="Calibri"/>
              <a:cs typeface="Calibri"/>
            </a:rPr>
            <a:pPr algn="l"/>
            <a:t> $ 500.000 </a:t>
          </a:fld>
          <a:endParaRPr lang="es-CO" sz="1500">
            <a:solidFill>
              <a:schemeClr val="bg1"/>
            </a:solidFill>
          </a:endParaRPr>
        </a:p>
      </xdr:txBody>
    </xdr:sp>
    <xdr:clientData/>
  </xdr:twoCellAnchor>
  <xdr:twoCellAnchor editAs="absolute">
    <xdr:from>
      <xdr:col>12</xdr:col>
      <xdr:colOff>219076</xdr:colOff>
      <xdr:row>12</xdr:row>
      <xdr:rowOff>104775</xdr:rowOff>
    </xdr:from>
    <xdr:to>
      <xdr:col>14</xdr:col>
      <xdr:colOff>1</xdr:colOff>
      <xdr:row>14</xdr:row>
      <xdr:rowOff>28575</xdr:rowOff>
    </xdr:to>
    <xdr:sp macro="" textlink="$H$30">
      <xdr:nvSpPr>
        <xdr:cNvPr id="14" name="Rectángulo 13">
          <a:extLst>
            <a:ext uri="{FF2B5EF4-FFF2-40B4-BE49-F238E27FC236}">
              <a16:creationId xmlns:a16="http://schemas.microsoft.com/office/drawing/2014/main" id="{C5EFD44F-4D12-4343-95DC-25EFF29FB3B1}"/>
            </a:ext>
          </a:extLst>
        </xdr:cNvPr>
        <xdr:cNvSpPr/>
      </xdr:nvSpPr>
      <xdr:spPr>
        <a:xfrm>
          <a:off x="10772776" y="2276475"/>
          <a:ext cx="1304925" cy="3238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51411B92-AD3F-445E-B358-54CD0ADCB5D7}" type="TxLink">
            <a:rPr lang="en-US" sz="1500" b="1" i="1" u="none" strike="noStrike">
              <a:solidFill>
                <a:schemeClr val="bg1"/>
              </a:solidFill>
              <a:latin typeface="Calibri"/>
              <a:cs typeface="Calibri"/>
            </a:rPr>
            <a:pPr algn="r"/>
            <a:t> $ 1.214.681 </a:t>
          </a:fld>
          <a:endParaRPr lang="es-CO" sz="1500">
            <a:solidFill>
              <a:schemeClr val="bg1"/>
            </a:solidFill>
          </a:endParaRPr>
        </a:p>
      </xdr:txBody>
    </xdr:sp>
    <xdr:clientData/>
  </xdr:twoCellAnchor>
  <xdr:twoCellAnchor editAs="absolute">
    <xdr:from>
      <xdr:col>10</xdr:col>
      <xdr:colOff>9526</xdr:colOff>
      <xdr:row>19</xdr:row>
      <xdr:rowOff>76200</xdr:rowOff>
    </xdr:from>
    <xdr:to>
      <xdr:col>11</xdr:col>
      <xdr:colOff>552451</xdr:colOff>
      <xdr:row>21</xdr:row>
      <xdr:rowOff>19050</xdr:rowOff>
    </xdr:to>
    <xdr:sp macro="" textlink="$H$28">
      <xdr:nvSpPr>
        <xdr:cNvPr id="13" name="Rectángulo 12">
          <a:extLst>
            <a:ext uri="{FF2B5EF4-FFF2-40B4-BE49-F238E27FC236}">
              <a16:creationId xmlns:a16="http://schemas.microsoft.com/office/drawing/2014/main" id="{4B3F9BC2-5CBC-4BEE-ADCD-1CB6B1F973EB}"/>
            </a:ext>
          </a:extLst>
        </xdr:cNvPr>
        <xdr:cNvSpPr/>
      </xdr:nvSpPr>
      <xdr:spPr>
        <a:xfrm>
          <a:off x="9039226" y="3609975"/>
          <a:ext cx="1304925" cy="3238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16E9C022-2B81-4B53-8273-9FBE59CFB90F}" type="TxLink">
            <a:rPr lang="en-US" sz="1500" b="1" i="1" u="none" strike="noStrike">
              <a:solidFill>
                <a:schemeClr val="bg1"/>
              </a:solidFill>
              <a:latin typeface="Calibri"/>
              <a:cs typeface="Calibri"/>
            </a:rPr>
            <a:pPr algn="l"/>
            <a:t> $ 42.681 </a:t>
          </a:fld>
          <a:endParaRPr lang="es-CO" sz="1500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9525</xdr:colOff>
      <xdr:row>1</xdr:row>
      <xdr:rowOff>0</xdr:rowOff>
    </xdr:from>
    <xdr:to>
      <xdr:col>1</xdr:col>
      <xdr:colOff>1089525</xdr:colOff>
      <xdr:row>3</xdr:row>
      <xdr:rowOff>189675</xdr:rowOff>
    </xdr:to>
    <xdr:sp macro="" textlink="">
      <xdr:nvSpPr>
        <xdr:cNvPr id="26" name="Rectángulo: esquinas redondeadas 25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9091BFBA-A1A0-4F6F-9B47-3BC4DE31885D}"/>
            </a:ext>
          </a:extLst>
        </xdr:cNvPr>
        <xdr:cNvSpPr/>
      </xdr:nvSpPr>
      <xdr:spPr>
        <a:xfrm>
          <a:off x="123825" y="85725"/>
          <a:ext cx="1080000" cy="504000"/>
        </a:xfrm>
        <a:prstGeom prst="roundRect">
          <a:avLst/>
        </a:prstGeom>
        <a:gradFill flip="none" rotWithShape="1">
          <a:gsLst>
            <a:gs pos="0">
              <a:schemeClr val="accent6">
                <a:lumMod val="67000"/>
              </a:schemeClr>
            </a:gs>
            <a:gs pos="48000">
              <a:schemeClr val="accent6">
                <a:lumMod val="97000"/>
                <a:lumOff val="3000"/>
              </a:schemeClr>
            </a:gs>
            <a:gs pos="100000">
              <a:schemeClr val="accent6">
                <a:lumMod val="60000"/>
                <a:lumOff val="40000"/>
              </a:schemeClr>
            </a:gs>
          </a:gsLst>
          <a:path path="circle">
            <a:fillToRect l="100000" t="100000"/>
          </a:path>
          <a:tileRect r="-100000" b="-100000"/>
        </a:gradFill>
        <a:ln>
          <a:noFill/>
        </a:ln>
        <a:effectLst>
          <a:glow rad="101600">
            <a:schemeClr val="accent6">
              <a:satMod val="175000"/>
              <a:alpha val="40000"/>
            </a:schemeClr>
          </a:glow>
          <a:outerShdw blurRad="76200" dir="18900000" sy="23000" kx="-1200000" algn="bl" rotWithShape="0">
            <a:prstClr val="black">
              <a:alpha val="20000"/>
            </a:prstClr>
          </a:outerShdw>
          <a:reflection blurRad="6350" stA="50000" endA="300" endPos="55500" dist="101600" dir="5400000" sy="-100000" algn="bl" rotWithShape="0"/>
        </a:effectLst>
        <a:scene3d>
          <a:camera prst="orthographicFront">
            <a:rot lat="0" lon="0" rev="0"/>
          </a:camera>
          <a:lightRig rig="contrasting" dir="t">
            <a:rot lat="0" lon="0" rev="1500000"/>
          </a:lightRig>
        </a:scene3d>
        <a:sp3d prstMaterial="metal">
          <a:bevelT w="88900" h="889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CO" sz="1100" b="1" i="1">
              <a:solidFill>
                <a:sysClr val="windowText" lastClr="000000"/>
              </a:solidFill>
            </a:rPr>
            <a:t>Información Técnica</a:t>
          </a:r>
        </a:p>
      </xdr:txBody>
    </xdr:sp>
    <xdr:clientData/>
  </xdr:twoCellAnchor>
  <xdr:twoCellAnchor>
    <xdr:from>
      <xdr:col>1</xdr:col>
      <xdr:colOff>0</xdr:colOff>
      <xdr:row>4</xdr:row>
      <xdr:rowOff>180976</xdr:rowOff>
    </xdr:from>
    <xdr:to>
      <xdr:col>1</xdr:col>
      <xdr:colOff>1080000</xdr:colOff>
      <xdr:row>7</xdr:row>
      <xdr:rowOff>94426</xdr:rowOff>
    </xdr:to>
    <xdr:sp macro="" textlink="">
      <xdr:nvSpPr>
        <xdr:cNvPr id="27" name="Rectángulo: esquinas redondeadas 26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5BD55194-9769-4E72-B623-016C31087C7A}"/>
            </a:ext>
          </a:extLst>
        </xdr:cNvPr>
        <xdr:cNvSpPr/>
      </xdr:nvSpPr>
      <xdr:spPr>
        <a:xfrm>
          <a:off x="114300" y="781051"/>
          <a:ext cx="1080000" cy="504000"/>
        </a:xfrm>
        <a:prstGeom prst="roundRect">
          <a:avLst/>
        </a:prstGeom>
        <a:gradFill flip="none" rotWithShape="1">
          <a:gsLst>
            <a:gs pos="0">
              <a:schemeClr val="accent6">
                <a:lumMod val="67000"/>
              </a:schemeClr>
            </a:gs>
            <a:gs pos="48000">
              <a:schemeClr val="accent6">
                <a:lumMod val="97000"/>
                <a:lumOff val="3000"/>
              </a:schemeClr>
            </a:gs>
            <a:gs pos="100000">
              <a:schemeClr val="accent6">
                <a:lumMod val="60000"/>
                <a:lumOff val="40000"/>
              </a:schemeClr>
            </a:gs>
          </a:gsLst>
          <a:path path="circle">
            <a:fillToRect l="100000" t="100000"/>
          </a:path>
          <a:tileRect r="-100000" b="-100000"/>
        </a:gradFill>
        <a:ln>
          <a:noFill/>
        </a:ln>
        <a:effectLst>
          <a:glow rad="101600">
            <a:schemeClr val="accent6">
              <a:satMod val="175000"/>
              <a:alpha val="40000"/>
            </a:schemeClr>
          </a:glow>
          <a:outerShdw blurRad="76200" dir="18900000" sy="23000" kx="-1200000" algn="bl" rotWithShape="0">
            <a:prstClr val="black">
              <a:alpha val="20000"/>
            </a:prstClr>
          </a:outerShdw>
          <a:reflection blurRad="6350" stA="50000" endA="300" endPos="55500" dist="101600" dir="5400000" sy="-100000" algn="bl" rotWithShape="0"/>
        </a:effectLst>
        <a:scene3d>
          <a:camera prst="orthographicFront">
            <a:rot lat="0" lon="0" rev="0"/>
          </a:camera>
          <a:lightRig rig="contrasting" dir="t">
            <a:rot lat="0" lon="0" rev="1500000"/>
          </a:lightRig>
        </a:scene3d>
        <a:sp3d prstMaterial="metal">
          <a:bevelT w="88900" h="889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CO" sz="1100" b="1" i="1">
              <a:solidFill>
                <a:sysClr val="windowText" lastClr="000000"/>
              </a:solidFill>
            </a:rPr>
            <a:t>Variables de Entrada</a:t>
          </a:r>
        </a:p>
      </xdr:txBody>
    </xdr:sp>
    <xdr:clientData/>
  </xdr:twoCellAnchor>
  <xdr:twoCellAnchor>
    <xdr:from>
      <xdr:col>1</xdr:col>
      <xdr:colOff>0</xdr:colOff>
      <xdr:row>8</xdr:row>
      <xdr:rowOff>76201</xdr:rowOff>
    </xdr:from>
    <xdr:to>
      <xdr:col>1</xdr:col>
      <xdr:colOff>1080000</xdr:colOff>
      <xdr:row>10</xdr:row>
      <xdr:rowOff>189676</xdr:rowOff>
    </xdr:to>
    <xdr:sp macro="" textlink="">
      <xdr:nvSpPr>
        <xdr:cNvPr id="28" name="Rectángulo: esquinas redondeadas 27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E36A025E-1C2A-4D80-B5D9-831F12186A67}"/>
            </a:ext>
          </a:extLst>
        </xdr:cNvPr>
        <xdr:cNvSpPr/>
      </xdr:nvSpPr>
      <xdr:spPr>
        <a:xfrm>
          <a:off x="114300" y="1466851"/>
          <a:ext cx="1080000" cy="504000"/>
        </a:xfrm>
        <a:prstGeom prst="roundRect">
          <a:avLst/>
        </a:prstGeom>
        <a:gradFill flip="none" rotWithShape="1">
          <a:gsLst>
            <a:gs pos="0">
              <a:schemeClr val="accent6">
                <a:lumMod val="67000"/>
              </a:schemeClr>
            </a:gs>
            <a:gs pos="48000">
              <a:schemeClr val="accent6">
                <a:lumMod val="97000"/>
                <a:lumOff val="3000"/>
              </a:schemeClr>
            </a:gs>
            <a:gs pos="100000">
              <a:schemeClr val="accent6">
                <a:lumMod val="60000"/>
                <a:lumOff val="40000"/>
              </a:schemeClr>
            </a:gs>
          </a:gsLst>
          <a:path path="circle">
            <a:fillToRect l="100000" t="100000"/>
          </a:path>
          <a:tileRect r="-100000" b="-100000"/>
        </a:gradFill>
        <a:ln>
          <a:noFill/>
        </a:ln>
        <a:effectLst>
          <a:glow rad="101600">
            <a:schemeClr val="accent6">
              <a:satMod val="175000"/>
              <a:alpha val="40000"/>
            </a:schemeClr>
          </a:glow>
          <a:outerShdw blurRad="76200" dir="18900000" sy="23000" kx="-1200000" algn="bl" rotWithShape="0">
            <a:prstClr val="black">
              <a:alpha val="20000"/>
            </a:prstClr>
          </a:outerShdw>
          <a:reflection blurRad="6350" stA="50000" endA="300" endPos="55500" dist="101600" dir="5400000" sy="-100000" algn="bl" rotWithShape="0"/>
        </a:effectLst>
        <a:scene3d>
          <a:camera prst="orthographicFront">
            <a:rot lat="0" lon="0" rev="0"/>
          </a:camera>
          <a:lightRig rig="contrasting" dir="t">
            <a:rot lat="0" lon="0" rev="1500000"/>
          </a:lightRig>
        </a:scene3d>
        <a:sp3d prstMaterial="metal">
          <a:bevelT w="88900" h="889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CO" sz="1100" b="1" i="1">
              <a:solidFill>
                <a:sysClr val="windowText" lastClr="000000"/>
              </a:solidFill>
            </a:rPr>
            <a:t>Inversión Inicial</a:t>
          </a:r>
        </a:p>
      </xdr:txBody>
    </xdr:sp>
    <xdr:clientData/>
  </xdr:twoCellAnchor>
  <xdr:twoCellAnchor>
    <xdr:from>
      <xdr:col>1</xdr:col>
      <xdr:colOff>0</xdr:colOff>
      <xdr:row>11</xdr:row>
      <xdr:rowOff>171451</xdr:rowOff>
    </xdr:from>
    <xdr:to>
      <xdr:col>1</xdr:col>
      <xdr:colOff>1080000</xdr:colOff>
      <xdr:row>14</xdr:row>
      <xdr:rowOff>75376</xdr:rowOff>
    </xdr:to>
    <xdr:sp macro="" textlink="">
      <xdr:nvSpPr>
        <xdr:cNvPr id="29" name="Rectángulo: esquinas redondeadas 28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83E5D85C-313A-462A-B1B0-17A833984C35}"/>
            </a:ext>
          </a:extLst>
        </xdr:cNvPr>
        <xdr:cNvSpPr/>
      </xdr:nvSpPr>
      <xdr:spPr>
        <a:xfrm>
          <a:off x="114300" y="2143126"/>
          <a:ext cx="1080000" cy="504000"/>
        </a:xfrm>
        <a:prstGeom prst="roundRect">
          <a:avLst/>
        </a:prstGeom>
        <a:gradFill flip="none" rotWithShape="1">
          <a:gsLst>
            <a:gs pos="0">
              <a:schemeClr val="accent6">
                <a:lumMod val="67000"/>
              </a:schemeClr>
            </a:gs>
            <a:gs pos="48000">
              <a:schemeClr val="accent6">
                <a:lumMod val="97000"/>
                <a:lumOff val="3000"/>
              </a:schemeClr>
            </a:gs>
            <a:gs pos="100000">
              <a:schemeClr val="accent6">
                <a:lumMod val="60000"/>
                <a:lumOff val="40000"/>
              </a:schemeClr>
            </a:gs>
          </a:gsLst>
          <a:path path="circle">
            <a:fillToRect l="100000" t="100000"/>
          </a:path>
          <a:tileRect r="-100000" b="-100000"/>
        </a:gradFill>
        <a:ln>
          <a:noFill/>
        </a:ln>
        <a:effectLst>
          <a:glow rad="101600">
            <a:schemeClr val="accent6">
              <a:satMod val="175000"/>
              <a:alpha val="40000"/>
            </a:schemeClr>
          </a:glow>
          <a:outerShdw blurRad="76200" dir="18900000" sy="23000" kx="-1200000" algn="bl" rotWithShape="0">
            <a:prstClr val="black">
              <a:alpha val="20000"/>
            </a:prstClr>
          </a:outerShdw>
          <a:reflection blurRad="6350" stA="50000" endA="300" endPos="55500" dist="101600" dir="5400000" sy="-100000" algn="bl" rotWithShape="0"/>
        </a:effectLst>
        <a:scene3d>
          <a:camera prst="orthographicFront">
            <a:rot lat="0" lon="0" rev="0"/>
          </a:camera>
          <a:lightRig rig="contrasting" dir="t">
            <a:rot lat="0" lon="0" rev="1500000"/>
          </a:lightRig>
        </a:scene3d>
        <a:sp3d prstMaterial="metal">
          <a:bevelT w="88900" h="889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CO" sz="1100" b="1" i="1">
              <a:solidFill>
                <a:sysClr val="windowText" lastClr="000000"/>
              </a:solidFill>
            </a:rPr>
            <a:t>Costos Totales</a:t>
          </a:r>
          <a:r>
            <a:rPr lang="es-CO" sz="1100" b="1" i="1" baseline="0">
              <a:solidFill>
                <a:sysClr val="windowText" lastClr="000000"/>
              </a:solidFill>
            </a:rPr>
            <a:t> Acumulados</a:t>
          </a:r>
          <a:endParaRPr lang="es-CO" sz="1100" b="1" i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0</xdr:colOff>
      <xdr:row>15</xdr:row>
      <xdr:rowOff>47626</xdr:rowOff>
    </xdr:from>
    <xdr:to>
      <xdr:col>1</xdr:col>
      <xdr:colOff>1080000</xdr:colOff>
      <xdr:row>17</xdr:row>
      <xdr:rowOff>170626</xdr:rowOff>
    </xdr:to>
    <xdr:sp macro="" textlink="">
      <xdr:nvSpPr>
        <xdr:cNvPr id="30" name="Rectángulo: esquinas redondeadas 29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293AD3E2-CEDD-449D-8EA3-873527BD7969}"/>
            </a:ext>
          </a:extLst>
        </xdr:cNvPr>
        <xdr:cNvSpPr/>
      </xdr:nvSpPr>
      <xdr:spPr>
        <a:xfrm>
          <a:off x="114300" y="2819401"/>
          <a:ext cx="1080000" cy="504000"/>
        </a:xfrm>
        <a:prstGeom prst="roundRect">
          <a:avLst/>
        </a:prstGeom>
        <a:gradFill flip="none" rotWithShape="1">
          <a:gsLst>
            <a:gs pos="0">
              <a:schemeClr val="accent6">
                <a:lumMod val="67000"/>
              </a:schemeClr>
            </a:gs>
            <a:gs pos="48000">
              <a:schemeClr val="accent6">
                <a:lumMod val="97000"/>
                <a:lumOff val="3000"/>
              </a:schemeClr>
            </a:gs>
            <a:gs pos="100000">
              <a:schemeClr val="accent6">
                <a:lumMod val="60000"/>
                <a:lumOff val="40000"/>
              </a:schemeClr>
            </a:gs>
          </a:gsLst>
          <a:path path="circle">
            <a:fillToRect l="100000" t="100000"/>
          </a:path>
          <a:tileRect r="-100000" b="-100000"/>
        </a:gradFill>
        <a:ln>
          <a:noFill/>
        </a:ln>
        <a:effectLst>
          <a:glow rad="101600">
            <a:schemeClr val="accent6">
              <a:satMod val="175000"/>
              <a:alpha val="40000"/>
            </a:schemeClr>
          </a:glow>
          <a:outerShdw blurRad="76200" dir="18900000" sy="23000" kx="-1200000" algn="bl" rotWithShape="0">
            <a:prstClr val="black">
              <a:alpha val="20000"/>
            </a:prstClr>
          </a:outerShdw>
          <a:reflection blurRad="6350" stA="50000" endA="300" endPos="55500" dist="101600" dir="5400000" sy="-100000" algn="bl" rotWithShape="0"/>
        </a:effectLst>
        <a:scene3d>
          <a:camera prst="orthographicFront">
            <a:rot lat="0" lon="0" rev="0"/>
          </a:camera>
          <a:lightRig rig="contrasting" dir="t">
            <a:rot lat="0" lon="0" rev="1500000"/>
          </a:lightRig>
        </a:scene3d>
        <a:sp3d prstMaterial="metal">
          <a:bevelT w="88900" h="889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CO" sz="1100" b="1" i="1">
              <a:solidFill>
                <a:sysClr val="windowText" lastClr="000000"/>
              </a:solidFill>
            </a:rPr>
            <a:t>Costos Totales Clasificados</a:t>
          </a:r>
        </a:p>
      </xdr:txBody>
    </xdr:sp>
    <xdr:clientData/>
  </xdr:twoCellAnchor>
  <xdr:twoCellAnchor editAs="absolute">
    <xdr:from>
      <xdr:col>1</xdr:col>
      <xdr:colOff>0</xdr:colOff>
      <xdr:row>18</xdr:row>
      <xdr:rowOff>152401</xdr:rowOff>
    </xdr:from>
    <xdr:to>
      <xdr:col>1</xdr:col>
      <xdr:colOff>1080000</xdr:colOff>
      <xdr:row>21</xdr:row>
      <xdr:rowOff>84901</xdr:rowOff>
    </xdr:to>
    <xdr:sp macro="" textlink="">
      <xdr:nvSpPr>
        <xdr:cNvPr id="31" name="Rectángulo: esquinas redondeadas 30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03E4242B-EE7B-41B2-A183-7A8CA00C3892}"/>
            </a:ext>
          </a:extLst>
        </xdr:cNvPr>
        <xdr:cNvSpPr/>
      </xdr:nvSpPr>
      <xdr:spPr>
        <a:xfrm>
          <a:off x="114300" y="3495676"/>
          <a:ext cx="1080000" cy="504000"/>
        </a:xfrm>
        <a:prstGeom prst="roundRect">
          <a:avLst/>
        </a:prstGeom>
        <a:gradFill flip="none" rotWithShape="1">
          <a:gsLst>
            <a:gs pos="0">
              <a:schemeClr val="accent6">
                <a:lumMod val="67000"/>
              </a:schemeClr>
            </a:gs>
            <a:gs pos="48000">
              <a:schemeClr val="accent6">
                <a:lumMod val="97000"/>
                <a:lumOff val="3000"/>
              </a:schemeClr>
            </a:gs>
            <a:gs pos="100000">
              <a:schemeClr val="accent6">
                <a:lumMod val="60000"/>
                <a:lumOff val="40000"/>
              </a:schemeClr>
            </a:gs>
          </a:gsLst>
          <a:path path="circle">
            <a:fillToRect l="100000" t="100000"/>
          </a:path>
          <a:tileRect r="-100000" b="-100000"/>
        </a:gradFill>
        <a:ln>
          <a:noFill/>
        </a:ln>
        <a:effectLst>
          <a:glow rad="101600">
            <a:schemeClr val="accent6">
              <a:satMod val="175000"/>
              <a:alpha val="40000"/>
            </a:schemeClr>
          </a:glow>
          <a:outerShdw blurRad="76200" dir="18900000" sy="23000" kx="-1200000" algn="bl" rotWithShape="0">
            <a:prstClr val="black">
              <a:alpha val="20000"/>
            </a:prstClr>
          </a:outerShdw>
          <a:reflection blurRad="6350" stA="50000" endA="300" endPos="55500" dist="101600" dir="5400000" sy="-100000" algn="bl" rotWithShape="0"/>
        </a:effectLst>
        <a:scene3d>
          <a:camera prst="orthographicFront">
            <a:rot lat="0" lon="0" rev="0"/>
          </a:camera>
          <a:lightRig rig="contrasting" dir="t">
            <a:rot lat="0" lon="0" rev="1500000"/>
          </a:lightRig>
        </a:scene3d>
        <a:sp3d prstMaterial="metal">
          <a:bevelT w="88900" h="889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CO" sz="1100" b="1" i="1">
              <a:solidFill>
                <a:sysClr val="windowText" lastClr="000000"/>
              </a:solidFill>
            </a:rPr>
            <a:t>Comparativos</a:t>
          </a:r>
          <a:r>
            <a:rPr lang="es-CO" sz="1100" b="1" i="1" baseline="0">
              <a:solidFill>
                <a:sysClr val="windowText" lastClr="000000"/>
              </a:solidFill>
            </a:rPr>
            <a:t> de Costos</a:t>
          </a:r>
          <a:endParaRPr lang="es-CO" sz="1100" b="1" i="1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</xdr:row>
      <xdr:rowOff>0</xdr:rowOff>
    </xdr:from>
    <xdr:to>
      <xdr:col>10</xdr:col>
      <xdr:colOff>333375</xdr:colOff>
      <xdr:row>2</xdr:row>
      <xdr:rowOff>47625</xdr:rowOff>
    </xdr:to>
    <xdr:sp macro="" textlink="">
      <xdr:nvSpPr>
        <xdr:cNvPr id="4" name="Flecha: hacia la izquierda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1192515-662B-4578-A90D-409231E4DB92}"/>
            </a:ext>
          </a:extLst>
        </xdr:cNvPr>
        <xdr:cNvSpPr/>
      </xdr:nvSpPr>
      <xdr:spPr>
        <a:xfrm>
          <a:off x="9029700" y="85725"/>
          <a:ext cx="333375" cy="276225"/>
        </a:xfrm>
        <a:prstGeom prst="leftArrow">
          <a:avLst/>
        </a:prstGeom>
        <a:solidFill>
          <a:schemeClr val="accent2">
            <a:lumMod val="50000"/>
          </a:schemeClr>
        </a:solidFill>
        <a:ln>
          <a:noFill/>
        </a:ln>
        <a:effectLst>
          <a:outerShdw blurRad="149987" dist="250190" dir="8460000" algn="ctr">
            <a:srgbClr val="000000">
              <a:alpha val="28000"/>
            </a:srgbClr>
          </a:outerShdw>
        </a:effectLst>
        <a:scene3d>
          <a:camera prst="orthographicFront">
            <a:rot lat="0" lon="0" rev="0"/>
          </a:camera>
          <a:lightRig rig="contrasting" dir="t">
            <a:rot lat="0" lon="0" rev="1500000"/>
          </a:lightRig>
        </a:scene3d>
        <a:sp3d prstMaterial="metal">
          <a:bevelT w="88900" h="889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 editAs="absolute">
    <xdr:from>
      <xdr:col>9</xdr:col>
      <xdr:colOff>0</xdr:colOff>
      <xdr:row>3</xdr:row>
      <xdr:rowOff>0</xdr:rowOff>
    </xdr:from>
    <xdr:to>
      <xdr:col>14</xdr:col>
      <xdr:colOff>400050</xdr:colOff>
      <xdr:row>23</xdr:row>
      <xdr:rowOff>9525</xdr:rowOff>
    </xdr:to>
    <xdr:graphicFrame macro="">
      <xdr:nvGraphicFramePr>
        <xdr:cNvPr id="15" name="Diagrama 14">
          <a:extLst>
            <a:ext uri="{FF2B5EF4-FFF2-40B4-BE49-F238E27FC236}">
              <a16:creationId xmlns:a16="http://schemas.microsoft.com/office/drawing/2014/main" id="{8A0DA670-F8E3-4F1B-8875-36769E625E5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2" r:lo="rId3" r:qs="rId4" r:cs="rId5"/>
        </a:graphicData>
      </a:graphic>
    </xdr:graphicFrame>
    <xdr:clientData/>
  </xdr:twoCellAnchor>
  <xdr:twoCellAnchor editAs="absolute">
    <xdr:from>
      <xdr:col>10</xdr:col>
      <xdr:colOff>9526</xdr:colOff>
      <xdr:row>5</xdr:row>
      <xdr:rowOff>142875</xdr:rowOff>
    </xdr:from>
    <xdr:to>
      <xdr:col>11</xdr:col>
      <xdr:colOff>552451</xdr:colOff>
      <xdr:row>7</xdr:row>
      <xdr:rowOff>85725</xdr:rowOff>
    </xdr:to>
    <xdr:sp macro="" textlink="$H$9">
      <xdr:nvSpPr>
        <xdr:cNvPr id="16" name="Rectángulo 15">
          <a:extLst>
            <a:ext uri="{FF2B5EF4-FFF2-40B4-BE49-F238E27FC236}">
              <a16:creationId xmlns:a16="http://schemas.microsoft.com/office/drawing/2014/main" id="{4E57DCC8-D9BD-4F97-A571-4E45DFC7459F}"/>
            </a:ext>
          </a:extLst>
        </xdr:cNvPr>
        <xdr:cNvSpPr/>
      </xdr:nvSpPr>
      <xdr:spPr>
        <a:xfrm>
          <a:off x="9039226" y="933450"/>
          <a:ext cx="1304925" cy="3238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43FB8D87-55CB-4832-B89D-6DD6B115F7FC}" type="TxLink">
            <a:rPr lang="en-US" sz="1500" b="1" i="1" u="none" strike="noStrike">
              <a:solidFill>
                <a:schemeClr val="bg1"/>
              </a:solidFill>
              <a:latin typeface="Calibri"/>
              <a:cs typeface="Calibri"/>
            </a:rPr>
            <a:pPr algn="l"/>
            <a:t> $ 1.140.000 </a:t>
          </a:fld>
          <a:endParaRPr lang="es-CO" sz="1500">
            <a:solidFill>
              <a:schemeClr val="bg1"/>
            </a:solidFill>
          </a:endParaRPr>
        </a:p>
      </xdr:txBody>
    </xdr:sp>
    <xdr:clientData/>
  </xdr:twoCellAnchor>
  <xdr:twoCellAnchor editAs="absolute">
    <xdr:from>
      <xdr:col>10</xdr:col>
      <xdr:colOff>9526</xdr:colOff>
      <xdr:row>12</xdr:row>
      <xdr:rowOff>114300</xdr:rowOff>
    </xdr:from>
    <xdr:to>
      <xdr:col>11</xdr:col>
      <xdr:colOff>552451</xdr:colOff>
      <xdr:row>14</xdr:row>
      <xdr:rowOff>57150</xdr:rowOff>
    </xdr:to>
    <xdr:sp macro="" textlink="$H$16">
      <xdr:nvSpPr>
        <xdr:cNvPr id="17" name="Rectángulo 16">
          <a:extLst>
            <a:ext uri="{FF2B5EF4-FFF2-40B4-BE49-F238E27FC236}">
              <a16:creationId xmlns:a16="http://schemas.microsoft.com/office/drawing/2014/main" id="{B306C07F-D4AC-42DA-93F2-0E1222FD141D}"/>
            </a:ext>
          </a:extLst>
        </xdr:cNvPr>
        <xdr:cNvSpPr/>
      </xdr:nvSpPr>
      <xdr:spPr>
        <a:xfrm>
          <a:off x="9039226" y="2276475"/>
          <a:ext cx="1304925" cy="3238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E9F01ECF-9DB3-4A47-AE70-C3BC0CF9AEFA}" type="TxLink">
            <a:rPr lang="en-US" sz="1500" b="1" i="1" u="none" strike="noStrike">
              <a:solidFill>
                <a:schemeClr val="bg1"/>
              </a:solidFill>
              <a:latin typeface="Calibri"/>
              <a:cs typeface="Calibri"/>
            </a:rPr>
            <a:pPr algn="l"/>
            <a:t> $ 500.000 </a:t>
          </a:fld>
          <a:endParaRPr lang="es-CO" sz="1500">
            <a:solidFill>
              <a:schemeClr val="bg1"/>
            </a:solidFill>
          </a:endParaRPr>
        </a:p>
      </xdr:txBody>
    </xdr:sp>
    <xdr:clientData/>
  </xdr:twoCellAnchor>
  <xdr:twoCellAnchor editAs="absolute">
    <xdr:from>
      <xdr:col>10</xdr:col>
      <xdr:colOff>9526</xdr:colOff>
      <xdr:row>19</xdr:row>
      <xdr:rowOff>76200</xdr:rowOff>
    </xdr:from>
    <xdr:to>
      <xdr:col>11</xdr:col>
      <xdr:colOff>552451</xdr:colOff>
      <xdr:row>21</xdr:row>
      <xdr:rowOff>19050</xdr:rowOff>
    </xdr:to>
    <xdr:sp macro="" textlink="$H$31">
      <xdr:nvSpPr>
        <xdr:cNvPr id="18" name="Rectángulo 17">
          <a:extLst>
            <a:ext uri="{FF2B5EF4-FFF2-40B4-BE49-F238E27FC236}">
              <a16:creationId xmlns:a16="http://schemas.microsoft.com/office/drawing/2014/main" id="{E5040F9F-C0B8-4069-BCE1-400A1EFAAA29}"/>
            </a:ext>
          </a:extLst>
        </xdr:cNvPr>
        <xdr:cNvSpPr/>
      </xdr:nvSpPr>
      <xdr:spPr>
        <a:xfrm>
          <a:off x="9039226" y="3609975"/>
          <a:ext cx="1304925" cy="3238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AB04C085-AB18-4F76-9BB3-117EBD3DAFDB}" type="TxLink">
            <a:rPr lang="en-US" sz="1500" b="1" i="1" u="none" strike="noStrike">
              <a:solidFill>
                <a:schemeClr val="bg1"/>
              </a:solidFill>
              <a:latin typeface="Calibri"/>
              <a:cs typeface="Calibri"/>
            </a:rPr>
            <a:pPr algn="l"/>
            <a:t> $ 718.972 </a:t>
          </a:fld>
          <a:endParaRPr lang="es-CO" sz="1500">
            <a:solidFill>
              <a:schemeClr val="bg1"/>
            </a:solidFill>
          </a:endParaRPr>
        </a:p>
      </xdr:txBody>
    </xdr:sp>
    <xdr:clientData/>
  </xdr:twoCellAnchor>
  <xdr:twoCellAnchor editAs="absolute">
    <xdr:from>
      <xdr:col>12</xdr:col>
      <xdr:colOff>219076</xdr:colOff>
      <xdr:row>12</xdr:row>
      <xdr:rowOff>114300</xdr:rowOff>
    </xdr:from>
    <xdr:to>
      <xdr:col>14</xdr:col>
      <xdr:colOff>1</xdr:colOff>
      <xdr:row>14</xdr:row>
      <xdr:rowOff>57150</xdr:rowOff>
    </xdr:to>
    <xdr:sp macro="" textlink="$H$33">
      <xdr:nvSpPr>
        <xdr:cNvPr id="19" name="Rectángulo 18">
          <a:extLst>
            <a:ext uri="{FF2B5EF4-FFF2-40B4-BE49-F238E27FC236}">
              <a16:creationId xmlns:a16="http://schemas.microsoft.com/office/drawing/2014/main" id="{ADA0E521-825C-40EF-AABB-4E9B28077286}"/>
            </a:ext>
          </a:extLst>
        </xdr:cNvPr>
        <xdr:cNvSpPr/>
      </xdr:nvSpPr>
      <xdr:spPr>
        <a:xfrm>
          <a:off x="10772776" y="2276475"/>
          <a:ext cx="1304925" cy="3238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1760A558-634E-4154-B014-9E140C013C95}" type="TxLink">
            <a:rPr lang="en-US" sz="1500" b="1" i="1" u="none" strike="noStrike">
              <a:solidFill>
                <a:schemeClr val="bg1"/>
              </a:solidFill>
              <a:latin typeface="Calibri"/>
              <a:cs typeface="Calibri"/>
            </a:rPr>
            <a:pPr algn="r"/>
            <a:t> $ 2.358.972 </a:t>
          </a:fld>
          <a:endParaRPr lang="es-CO" sz="1500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9525</xdr:colOff>
      <xdr:row>1</xdr:row>
      <xdr:rowOff>0</xdr:rowOff>
    </xdr:from>
    <xdr:to>
      <xdr:col>1</xdr:col>
      <xdr:colOff>1089525</xdr:colOff>
      <xdr:row>3</xdr:row>
      <xdr:rowOff>189675</xdr:rowOff>
    </xdr:to>
    <xdr:sp macro="" textlink="">
      <xdr:nvSpPr>
        <xdr:cNvPr id="31" name="Rectángulo: esquinas redondeadas 30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C73EE676-E169-46F3-9F60-217227F93AB1}"/>
            </a:ext>
          </a:extLst>
        </xdr:cNvPr>
        <xdr:cNvSpPr/>
      </xdr:nvSpPr>
      <xdr:spPr>
        <a:xfrm>
          <a:off x="123825" y="85725"/>
          <a:ext cx="1080000" cy="504000"/>
        </a:xfrm>
        <a:prstGeom prst="roundRect">
          <a:avLst/>
        </a:prstGeom>
        <a:gradFill flip="none" rotWithShape="1">
          <a:gsLst>
            <a:gs pos="0">
              <a:schemeClr val="accent6">
                <a:lumMod val="67000"/>
              </a:schemeClr>
            </a:gs>
            <a:gs pos="48000">
              <a:schemeClr val="accent6">
                <a:lumMod val="97000"/>
                <a:lumOff val="3000"/>
              </a:schemeClr>
            </a:gs>
            <a:gs pos="100000">
              <a:schemeClr val="accent6">
                <a:lumMod val="60000"/>
                <a:lumOff val="40000"/>
              </a:schemeClr>
            </a:gs>
          </a:gsLst>
          <a:path path="circle">
            <a:fillToRect l="100000" t="100000"/>
          </a:path>
          <a:tileRect r="-100000" b="-100000"/>
        </a:gradFill>
        <a:ln>
          <a:noFill/>
        </a:ln>
        <a:effectLst>
          <a:glow rad="101600">
            <a:schemeClr val="accent6">
              <a:satMod val="175000"/>
              <a:alpha val="40000"/>
            </a:schemeClr>
          </a:glow>
          <a:outerShdw blurRad="76200" dir="18900000" sy="23000" kx="-1200000" algn="bl" rotWithShape="0">
            <a:prstClr val="black">
              <a:alpha val="20000"/>
            </a:prstClr>
          </a:outerShdw>
          <a:reflection blurRad="6350" stA="50000" endA="300" endPos="55500" dist="101600" dir="5400000" sy="-100000" algn="bl" rotWithShape="0"/>
        </a:effectLst>
        <a:scene3d>
          <a:camera prst="orthographicFront">
            <a:rot lat="0" lon="0" rev="0"/>
          </a:camera>
          <a:lightRig rig="contrasting" dir="t">
            <a:rot lat="0" lon="0" rev="1500000"/>
          </a:lightRig>
        </a:scene3d>
        <a:sp3d prstMaterial="metal">
          <a:bevelT w="88900" h="889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CO" sz="1100" b="1" i="1">
              <a:solidFill>
                <a:sysClr val="windowText" lastClr="000000"/>
              </a:solidFill>
            </a:rPr>
            <a:t>Información Técnica</a:t>
          </a:r>
        </a:p>
      </xdr:txBody>
    </xdr:sp>
    <xdr:clientData/>
  </xdr:twoCellAnchor>
  <xdr:twoCellAnchor>
    <xdr:from>
      <xdr:col>1</xdr:col>
      <xdr:colOff>0</xdr:colOff>
      <xdr:row>4</xdr:row>
      <xdr:rowOff>180976</xdr:rowOff>
    </xdr:from>
    <xdr:to>
      <xdr:col>1</xdr:col>
      <xdr:colOff>1080000</xdr:colOff>
      <xdr:row>7</xdr:row>
      <xdr:rowOff>113476</xdr:rowOff>
    </xdr:to>
    <xdr:sp macro="" textlink="">
      <xdr:nvSpPr>
        <xdr:cNvPr id="32" name="Rectángulo: esquinas redondeadas 31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C82F95FC-F6CD-4A6C-A2FC-1F454FC6E1BC}"/>
            </a:ext>
          </a:extLst>
        </xdr:cNvPr>
        <xdr:cNvSpPr/>
      </xdr:nvSpPr>
      <xdr:spPr>
        <a:xfrm>
          <a:off x="114300" y="781051"/>
          <a:ext cx="1080000" cy="504000"/>
        </a:xfrm>
        <a:prstGeom prst="roundRect">
          <a:avLst/>
        </a:prstGeom>
        <a:gradFill flip="none" rotWithShape="1">
          <a:gsLst>
            <a:gs pos="0">
              <a:schemeClr val="accent6">
                <a:lumMod val="67000"/>
              </a:schemeClr>
            </a:gs>
            <a:gs pos="48000">
              <a:schemeClr val="accent6">
                <a:lumMod val="97000"/>
                <a:lumOff val="3000"/>
              </a:schemeClr>
            </a:gs>
            <a:gs pos="100000">
              <a:schemeClr val="accent6">
                <a:lumMod val="60000"/>
                <a:lumOff val="40000"/>
              </a:schemeClr>
            </a:gs>
          </a:gsLst>
          <a:path path="circle">
            <a:fillToRect l="100000" t="100000"/>
          </a:path>
          <a:tileRect r="-100000" b="-100000"/>
        </a:gradFill>
        <a:ln>
          <a:noFill/>
        </a:ln>
        <a:effectLst>
          <a:glow rad="101600">
            <a:schemeClr val="accent6">
              <a:satMod val="175000"/>
              <a:alpha val="40000"/>
            </a:schemeClr>
          </a:glow>
          <a:outerShdw blurRad="76200" dir="18900000" sy="23000" kx="-1200000" algn="bl" rotWithShape="0">
            <a:prstClr val="black">
              <a:alpha val="20000"/>
            </a:prstClr>
          </a:outerShdw>
          <a:reflection blurRad="6350" stA="50000" endA="300" endPos="55500" dist="101600" dir="5400000" sy="-100000" algn="bl" rotWithShape="0"/>
        </a:effectLst>
        <a:scene3d>
          <a:camera prst="orthographicFront">
            <a:rot lat="0" lon="0" rev="0"/>
          </a:camera>
          <a:lightRig rig="contrasting" dir="t">
            <a:rot lat="0" lon="0" rev="1500000"/>
          </a:lightRig>
        </a:scene3d>
        <a:sp3d prstMaterial="metal">
          <a:bevelT w="88900" h="889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CO" sz="1100" b="1" i="1">
              <a:solidFill>
                <a:sysClr val="windowText" lastClr="000000"/>
              </a:solidFill>
            </a:rPr>
            <a:t>Variables de Entrada</a:t>
          </a:r>
        </a:p>
      </xdr:txBody>
    </xdr:sp>
    <xdr:clientData/>
  </xdr:twoCellAnchor>
  <xdr:twoCellAnchor>
    <xdr:from>
      <xdr:col>1</xdr:col>
      <xdr:colOff>0</xdr:colOff>
      <xdr:row>8</xdr:row>
      <xdr:rowOff>95251</xdr:rowOff>
    </xdr:from>
    <xdr:to>
      <xdr:col>1</xdr:col>
      <xdr:colOff>1080000</xdr:colOff>
      <xdr:row>10</xdr:row>
      <xdr:rowOff>199201</xdr:rowOff>
    </xdr:to>
    <xdr:sp macro="" textlink="">
      <xdr:nvSpPr>
        <xdr:cNvPr id="33" name="Rectángulo: esquinas redondeadas 32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EAEA1212-A841-43EA-AB4B-E7CF0D5D9558}"/>
            </a:ext>
          </a:extLst>
        </xdr:cNvPr>
        <xdr:cNvSpPr/>
      </xdr:nvSpPr>
      <xdr:spPr>
        <a:xfrm>
          <a:off x="114300" y="1466851"/>
          <a:ext cx="1080000" cy="504000"/>
        </a:xfrm>
        <a:prstGeom prst="roundRect">
          <a:avLst/>
        </a:prstGeom>
        <a:gradFill flip="none" rotWithShape="1">
          <a:gsLst>
            <a:gs pos="0">
              <a:schemeClr val="accent6">
                <a:lumMod val="67000"/>
              </a:schemeClr>
            </a:gs>
            <a:gs pos="48000">
              <a:schemeClr val="accent6">
                <a:lumMod val="97000"/>
                <a:lumOff val="3000"/>
              </a:schemeClr>
            </a:gs>
            <a:gs pos="100000">
              <a:schemeClr val="accent6">
                <a:lumMod val="60000"/>
                <a:lumOff val="40000"/>
              </a:schemeClr>
            </a:gs>
          </a:gsLst>
          <a:path path="circle">
            <a:fillToRect l="100000" t="100000"/>
          </a:path>
          <a:tileRect r="-100000" b="-100000"/>
        </a:gradFill>
        <a:ln>
          <a:noFill/>
        </a:ln>
        <a:effectLst>
          <a:glow rad="101600">
            <a:schemeClr val="accent6">
              <a:satMod val="175000"/>
              <a:alpha val="40000"/>
            </a:schemeClr>
          </a:glow>
          <a:outerShdw blurRad="76200" dir="18900000" sy="23000" kx="-1200000" algn="bl" rotWithShape="0">
            <a:prstClr val="black">
              <a:alpha val="20000"/>
            </a:prstClr>
          </a:outerShdw>
          <a:reflection blurRad="6350" stA="50000" endA="300" endPos="55500" dist="101600" dir="5400000" sy="-100000" algn="bl" rotWithShape="0"/>
        </a:effectLst>
        <a:scene3d>
          <a:camera prst="orthographicFront">
            <a:rot lat="0" lon="0" rev="0"/>
          </a:camera>
          <a:lightRig rig="contrasting" dir="t">
            <a:rot lat="0" lon="0" rev="1500000"/>
          </a:lightRig>
        </a:scene3d>
        <a:sp3d prstMaterial="metal">
          <a:bevelT w="88900" h="889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CO" sz="1100" b="1" i="1">
              <a:solidFill>
                <a:sysClr val="windowText" lastClr="000000"/>
              </a:solidFill>
            </a:rPr>
            <a:t>Inversión Inicial</a:t>
          </a:r>
        </a:p>
      </xdr:txBody>
    </xdr:sp>
    <xdr:clientData/>
  </xdr:twoCellAnchor>
  <xdr:twoCellAnchor>
    <xdr:from>
      <xdr:col>1</xdr:col>
      <xdr:colOff>0</xdr:colOff>
      <xdr:row>11</xdr:row>
      <xdr:rowOff>171451</xdr:rowOff>
    </xdr:from>
    <xdr:to>
      <xdr:col>1</xdr:col>
      <xdr:colOff>1080000</xdr:colOff>
      <xdr:row>14</xdr:row>
      <xdr:rowOff>103951</xdr:rowOff>
    </xdr:to>
    <xdr:sp macro="" textlink="">
      <xdr:nvSpPr>
        <xdr:cNvPr id="34" name="Rectángulo: esquinas redondeadas 33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FA404C1-5C70-4FBF-86AA-967A2CC4F8B8}"/>
            </a:ext>
          </a:extLst>
        </xdr:cNvPr>
        <xdr:cNvSpPr/>
      </xdr:nvSpPr>
      <xdr:spPr>
        <a:xfrm>
          <a:off x="114300" y="2143126"/>
          <a:ext cx="1080000" cy="504000"/>
        </a:xfrm>
        <a:prstGeom prst="roundRect">
          <a:avLst/>
        </a:prstGeom>
        <a:gradFill flip="none" rotWithShape="1">
          <a:gsLst>
            <a:gs pos="0">
              <a:schemeClr val="accent6">
                <a:lumMod val="67000"/>
              </a:schemeClr>
            </a:gs>
            <a:gs pos="48000">
              <a:schemeClr val="accent6">
                <a:lumMod val="97000"/>
                <a:lumOff val="3000"/>
              </a:schemeClr>
            </a:gs>
            <a:gs pos="100000">
              <a:schemeClr val="accent6">
                <a:lumMod val="60000"/>
                <a:lumOff val="40000"/>
              </a:schemeClr>
            </a:gs>
          </a:gsLst>
          <a:path path="circle">
            <a:fillToRect l="100000" t="100000"/>
          </a:path>
          <a:tileRect r="-100000" b="-100000"/>
        </a:gradFill>
        <a:ln>
          <a:noFill/>
        </a:ln>
        <a:effectLst>
          <a:glow rad="101600">
            <a:schemeClr val="accent6">
              <a:satMod val="175000"/>
              <a:alpha val="40000"/>
            </a:schemeClr>
          </a:glow>
          <a:outerShdw blurRad="76200" dir="18900000" sy="23000" kx="-1200000" algn="bl" rotWithShape="0">
            <a:prstClr val="black">
              <a:alpha val="20000"/>
            </a:prstClr>
          </a:outerShdw>
          <a:reflection blurRad="6350" stA="50000" endA="300" endPos="55500" dist="101600" dir="5400000" sy="-100000" algn="bl" rotWithShape="0"/>
        </a:effectLst>
        <a:scene3d>
          <a:camera prst="orthographicFront">
            <a:rot lat="0" lon="0" rev="0"/>
          </a:camera>
          <a:lightRig rig="contrasting" dir="t">
            <a:rot lat="0" lon="0" rev="1500000"/>
          </a:lightRig>
        </a:scene3d>
        <a:sp3d prstMaterial="metal">
          <a:bevelT w="88900" h="889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CO" sz="1100" b="1" i="1">
              <a:solidFill>
                <a:sysClr val="windowText" lastClr="000000"/>
              </a:solidFill>
            </a:rPr>
            <a:t>Costos Totales</a:t>
          </a:r>
          <a:r>
            <a:rPr lang="es-CO" sz="1100" b="1" i="1" baseline="0">
              <a:solidFill>
                <a:sysClr val="windowText" lastClr="000000"/>
              </a:solidFill>
            </a:rPr>
            <a:t> Acumulados</a:t>
          </a:r>
          <a:endParaRPr lang="es-CO" sz="1100" b="1" i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0</xdr:colOff>
      <xdr:row>15</xdr:row>
      <xdr:rowOff>76201</xdr:rowOff>
    </xdr:from>
    <xdr:to>
      <xdr:col>1</xdr:col>
      <xdr:colOff>1080000</xdr:colOff>
      <xdr:row>17</xdr:row>
      <xdr:rowOff>180151</xdr:rowOff>
    </xdr:to>
    <xdr:sp macro="" textlink="">
      <xdr:nvSpPr>
        <xdr:cNvPr id="35" name="Rectángulo: esquinas redondeadas 34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75FFA905-6CCC-47B9-9502-E790032CDE9E}"/>
            </a:ext>
          </a:extLst>
        </xdr:cNvPr>
        <xdr:cNvSpPr/>
      </xdr:nvSpPr>
      <xdr:spPr>
        <a:xfrm>
          <a:off x="114300" y="2819401"/>
          <a:ext cx="1080000" cy="504000"/>
        </a:xfrm>
        <a:prstGeom prst="roundRect">
          <a:avLst/>
        </a:prstGeom>
        <a:gradFill flip="none" rotWithShape="1">
          <a:gsLst>
            <a:gs pos="0">
              <a:schemeClr val="accent6">
                <a:lumMod val="67000"/>
              </a:schemeClr>
            </a:gs>
            <a:gs pos="48000">
              <a:schemeClr val="accent6">
                <a:lumMod val="97000"/>
                <a:lumOff val="3000"/>
              </a:schemeClr>
            </a:gs>
            <a:gs pos="100000">
              <a:schemeClr val="accent6">
                <a:lumMod val="60000"/>
                <a:lumOff val="40000"/>
              </a:schemeClr>
            </a:gs>
          </a:gsLst>
          <a:path path="circle">
            <a:fillToRect l="100000" t="100000"/>
          </a:path>
          <a:tileRect r="-100000" b="-100000"/>
        </a:gradFill>
        <a:ln>
          <a:noFill/>
        </a:ln>
        <a:effectLst>
          <a:glow rad="101600">
            <a:schemeClr val="accent6">
              <a:satMod val="175000"/>
              <a:alpha val="40000"/>
            </a:schemeClr>
          </a:glow>
          <a:outerShdw blurRad="76200" dir="18900000" sy="23000" kx="-1200000" algn="bl" rotWithShape="0">
            <a:prstClr val="black">
              <a:alpha val="20000"/>
            </a:prstClr>
          </a:outerShdw>
          <a:reflection blurRad="6350" stA="50000" endA="300" endPos="55500" dist="101600" dir="5400000" sy="-100000" algn="bl" rotWithShape="0"/>
        </a:effectLst>
        <a:scene3d>
          <a:camera prst="orthographicFront">
            <a:rot lat="0" lon="0" rev="0"/>
          </a:camera>
          <a:lightRig rig="contrasting" dir="t">
            <a:rot lat="0" lon="0" rev="1500000"/>
          </a:lightRig>
        </a:scene3d>
        <a:sp3d prstMaterial="metal">
          <a:bevelT w="88900" h="889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CO" sz="1100" b="1" i="1">
              <a:solidFill>
                <a:sysClr val="windowText" lastClr="000000"/>
              </a:solidFill>
            </a:rPr>
            <a:t>Costos Totales Clasificados</a:t>
          </a:r>
        </a:p>
      </xdr:txBody>
    </xdr:sp>
    <xdr:clientData/>
  </xdr:twoCellAnchor>
  <xdr:twoCellAnchor editAs="absolute">
    <xdr:from>
      <xdr:col>1</xdr:col>
      <xdr:colOff>0</xdr:colOff>
      <xdr:row>18</xdr:row>
      <xdr:rowOff>152401</xdr:rowOff>
    </xdr:from>
    <xdr:to>
      <xdr:col>1</xdr:col>
      <xdr:colOff>1080000</xdr:colOff>
      <xdr:row>21</xdr:row>
      <xdr:rowOff>84901</xdr:rowOff>
    </xdr:to>
    <xdr:sp macro="" textlink="">
      <xdr:nvSpPr>
        <xdr:cNvPr id="36" name="Rectángulo: esquinas redondeadas 35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C49C5FDF-A565-4871-9C28-9ACF241B2AC4}"/>
            </a:ext>
          </a:extLst>
        </xdr:cNvPr>
        <xdr:cNvSpPr/>
      </xdr:nvSpPr>
      <xdr:spPr>
        <a:xfrm>
          <a:off x="114300" y="3495676"/>
          <a:ext cx="1080000" cy="504000"/>
        </a:xfrm>
        <a:prstGeom prst="roundRect">
          <a:avLst/>
        </a:prstGeom>
        <a:gradFill flip="none" rotWithShape="1">
          <a:gsLst>
            <a:gs pos="0">
              <a:schemeClr val="accent6">
                <a:lumMod val="67000"/>
              </a:schemeClr>
            </a:gs>
            <a:gs pos="48000">
              <a:schemeClr val="accent6">
                <a:lumMod val="97000"/>
                <a:lumOff val="3000"/>
              </a:schemeClr>
            </a:gs>
            <a:gs pos="100000">
              <a:schemeClr val="accent6">
                <a:lumMod val="60000"/>
                <a:lumOff val="40000"/>
              </a:schemeClr>
            </a:gs>
          </a:gsLst>
          <a:path path="circle">
            <a:fillToRect l="100000" t="100000"/>
          </a:path>
          <a:tileRect r="-100000" b="-100000"/>
        </a:gradFill>
        <a:ln>
          <a:noFill/>
        </a:ln>
        <a:effectLst>
          <a:glow rad="101600">
            <a:schemeClr val="accent6">
              <a:satMod val="175000"/>
              <a:alpha val="40000"/>
            </a:schemeClr>
          </a:glow>
          <a:outerShdw blurRad="76200" dir="18900000" sy="23000" kx="-1200000" algn="bl" rotWithShape="0">
            <a:prstClr val="black">
              <a:alpha val="20000"/>
            </a:prstClr>
          </a:outerShdw>
          <a:reflection blurRad="6350" stA="50000" endA="300" endPos="55500" dist="101600" dir="5400000" sy="-100000" algn="bl" rotWithShape="0"/>
        </a:effectLst>
        <a:scene3d>
          <a:camera prst="orthographicFront">
            <a:rot lat="0" lon="0" rev="0"/>
          </a:camera>
          <a:lightRig rig="contrasting" dir="t">
            <a:rot lat="0" lon="0" rev="1500000"/>
          </a:lightRig>
        </a:scene3d>
        <a:sp3d prstMaterial="metal">
          <a:bevelT w="88900" h="889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CO" sz="1100" b="1" i="1">
              <a:solidFill>
                <a:sysClr val="windowText" lastClr="000000"/>
              </a:solidFill>
            </a:rPr>
            <a:t>Comparativos</a:t>
          </a:r>
          <a:r>
            <a:rPr lang="es-CO" sz="1100" b="1" i="1" baseline="0">
              <a:solidFill>
                <a:sysClr val="windowText" lastClr="000000"/>
              </a:solidFill>
            </a:rPr>
            <a:t> de Costos</a:t>
          </a:r>
          <a:endParaRPr lang="es-CO" sz="1100" b="1" i="1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</xdr:row>
      <xdr:rowOff>0</xdr:rowOff>
    </xdr:from>
    <xdr:to>
      <xdr:col>10</xdr:col>
      <xdr:colOff>333375</xdr:colOff>
      <xdr:row>2</xdr:row>
      <xdr:rowOff>47625</xdr:rowOff>
    </xdr:to>
    <xdr:sp macro="" textlink="">
      <xdr:nvSpPr>
        <xdr:cNvPr id="3" name="Flecha: hacia la izquierda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52244E3-6726-46CF-A9FB-CE051408559E}"/>
            </a:ext>
          </a:extLst>
        </xdr:cNvPr>
        <xdr:cNvSpPr/>
      </xdr:nvSpPr>
      <xdr:spPr>
        <a:xfrm>
          <a:off x="9029700" y="85725"/>
          <a:ext cx="333375" cy="276225"/>
        </a:xfrm>
        <a:prstGeom prst="leftArrow">
          <a:avLst/>
        </a:prstGeom>
        <a:solidFill>
          <a:schemeClr val="accent2">
            <a:lumMod val="50000"/>
          </a:schemeClr>
        </a:solidFill>
        <a:ln>
          <a:noFill/>
        </a:ln>
        <a:effectLst>
          <a:outerShdw blurRad="149987" dist="250190" dir="8460000" algn="ctr">
            <a:srgbClr val="000000">
              <a:alpha val="28000"/>
            </a:srgbClr>
          </a:outerShdw>
        </a:effectLst>
        <a:scene3d>
          <a:camera prst="orthographicFront">
            <a:rot lat="0" lon="0" rev="0"/>
          </a:camera>
          <a:lightRig rig="contrasting" dir="t">
            <a:rot lat="0" lon="0" rev="1500000"/>
          </a:lightRig>
        </a:scene3d>
        <a:sp3d prstMaterial="metal">
          <a:bevelT w="88900" h="889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 editAs="absolute">
    <xdr:from>
      <xdr:col>9</xdr:col>
      <xdr:colOff>0</xdr:colOff>
      <xdr:row>3</xdr:row>
      <xdr:rowOff>0</xdr:rowOff>
    </xdr:from>
    <xdr:to>
      <xdr:col>14</xdr:col>
      <xdr:colOff>400050</xdr:colOff>
      <xdr:row>23</xdr:row>
      <xdr:rowOff>9525</xdr:rowOff>
    </xdr:to>
    <xdr:graphicFrame macro="">
      <xdr:nvGraphicFramePr>
        <xdr:cNvPr id="9" name="Diagrama 8">
          <a:extLst>
            <a:ext uri="{FF2B5EF4-FFF2-40B4-BE49-F238E27FC236}">
              <a16:creationId xmlns:a16="http://schemas.microsoft.com/office/drawing/2014/main" id="{96FC57A5-E035-4E5B-B6A8-072B792602E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2" r:lo="rId3" r:qs="rId4" r:cs="rId5"/>
        </a:graphicData>
      </a:graphic>
    </xdr:graphicFrame>
    <xdr:clientData/>
  </xdr:twoCellAnchor>
  <xdr:twoCellAnchor editAs="absolute">
    <xdr:from>
      <xdr:col>10</xdr:col>
      <xdr:colOff>9526</xdr:colOff>
      <xdr:row>5</xdr:row>
      <xdr:rowOff>142875</xdr:rowOff>
    </xdr:from>
    <xdr:to>
      <xdr:col>11</xdr:col>
      <xdr:colOff>552451</xdr:colOff>
      <xdr:row>7</xdr:row>
      <xdr:rowOff>85725</xdr:rowOff>
    </xdr:to>
    <xdr:sp macro="" textlink="$H$9">
      <xdr:nvSpPr>
        <xdr:cNvPr id="11" name="Rectángulo 10">
          <a:extLst>
            <a:ext uri="{FF2B5EF4-FFF2-40B4-BE49-F238E27FC236}">
              <a16:creationId xmlns:a16="http://schemas.microsoft.com/office/drawing/2014/main" id="{D3461AB5-9976-4196-836F-EA595D0F7243}"/>
            </a:ext>
          </a:extLst>
        </xdr:cNvPr>
        <xdr:cNvSpPr/>
      </xdr:nvSpPr>
      <xdr:spPr>
        <a:xfrm>
          <a:off x="9039226" y="933450"/>
          <a:ext cx="1304925" cy="3238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43FB8D87-55CB-4832-B89D-6DD6B115F7FC}" type="TxLink">
            <a:rPr lang="en-US" sz="1500" b="1" i="1" u="none" strike="noStrike">
              <a:solidFill>
                <a:schemeClr val="bg1"/>
              </a:solidFill>
              <a:latin typeface="Calibri"/>
              <a:cs typeface="Calibri"/>
            </a:rPr>
            <a:pPr algn="l"/>
            <a:t> $ 182.000 </a:t>
          </a:fld>
          <a:endParaRPr lang="es-CO" sz="1500">
            <a:solidFill>
              <a:schemeClr val="bg1"/>
            </a:solidFill>
          </a:endParaRPr>
        </a:p>
      </xdr:txBody>
    </xdr:sp>
    <xdr:clientData/>
  </xdr:twoCellAnchor>
  <xdr:twoCellAnchor editAs="absolute">
    <xdr:from>
      <xdr:col>10</xdr:col>
      <xdr:colOff>9526</xdr:colOff>
      <xdr:row>12</xdr:row>
      <xdr:rowOff>114300</xdr:rowOff>
    </xdr:from>
    <xdr:to>
      <xdr:col>11</xdr:col>
      <xdr:colOff>552451</xdr:colOff>
      <xdr:row>14</xdr:row>
      <xdr:rowOff>57150</xdr:rowOff>
    </xdr:to>
    <xdr:sp macro="" textlink="$H$18">
      <xdr:nvSpPr>
        <xdr:cNvPr id="12" name="Rectángulo 11">
          <a:extLst>
            <a:ext uri="{FF2B5EF4-FFF2-40B4-BE49-F238E27FC236}">
              <a16:creationId xmlns:a16="http://schemas.microsoft.com/office/drawing/2014/main" id="{ED29064F-4210-418A-8750-FEB8AC554F4A}"/>
            </a:ext>
          </a:extLst>
        </xdr:cNvPr>
        <xdr:cNvSpPr/>
      </xdr:nvSpPr>
      <xdr:spPr>
        <a:xfrm>
          <a:off x="9039226" y="2276475"/>
          <a:ext cx="1304925" cy="3238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E9F01ECF-9DB3-4A47-AE70-C3BC0CF9AEFA}" type="TxLink">
            <a:rPr lang="en-US" sz="1500" b="1" i="1" u="none" strike="noStrike">
              <a:solidFill>
                <a:schemeClr val="bg1"/>
              </a:solidFill>
              <a:latin typeface="Calibri"/>
              <a:cs typeface="Calibri"/>
            </a:rPr>
            <a:pPr algn="l"/>
            <a:t> $ 1.425.000 </a:t>
          </a:fld>
          <a:endParaRPr lang="es-CO" sz="1500">
            <a:solidFill>
              <a:schemeClr val="bg1"/>
            </a:solidFill>
          </a:endParaRPr>
        </a:p>
      </xdr:txBody>
    </xdr:sp>
    <xdr:clientData/>
  </xdr:twoCellAnchor>
  <xdr:twoCellAnchor editAs="absolute">
    <xdr:from>
      <xdr:col>10</xdr:col>
      <xdr:colOff>9526</xdr:colOff>
      <xdr:row>19</xdr:row>
      <xdr:rowOff>85725</xdr:rowOff>
    </xdr:from>
    <xdr:to>
      <xdr:col>11</xdr:col>
      <xdr:colOff>552451</xdr:colOff>
      <xdr:row>21</xdr:row>
      <xdr:rowOff>19050</xdr:rowOff>
    </xdr:to>
    <xdr:sp macro="" textlink="$H$33">
      <xdr:nvSpPr>
        <xdr:cNvPr id="13" name="Rectángulo 12">
          <a:extLst>
            <a:ext uri="{FF2B5EF4-FFF2-40B4-BE49-F238E27FC236}">
              <a16:creationId xmlns:a16="http://schemas.microsoft.com/office/drawing/2014/main" id="{294F5823-3C9E-4934-A9AD-0E90EEDD6976}"/>
            </a:ext>
          </a:extLst>
        </xdr:cNvPr>
        <xdr:cNvSpPr/>
      </xdr:nvSpPr>
      <xdr:spPr>
        <a:xfrm>
          <a:off x="9039226" y="3609975"/>
          <a:ext cx="1304925" cy="3238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AB04C085-AB18-4F76-9BB3-117EBD3DAFDB}" type="TxLink">
            <a:rPr lang="en-US" sz="1500" b="1" i="1" u="none" strike="noStrike">
              <a:solidFill>
                <a:schemeClr val="bg1"/>
              </a:solidFill>
              <a:latin typeface="Calibri"/>
              <a:cs typeface="Calibri"/>
            </a:rPr>
            <a:pPr algn="l"/>
            <a:t> $ 65.361 </a:t>
          </a:fld>
          <a:endParaRPr lang="es-CO" sz="1500">
            <a:solidFill>
              <a:schemeClr val="bg1"/>
            </a:solidFill>
          </a:endParaRPr>
        </a:p>
      </xdr:txBody>
    </xdr:sp>
    <xdr:clientData/>
  </xdr:twoCellAnchor>
  <xdr:twoCellAnchor editAs="absolute">
    <xdr:from>
      <xdr:col>12</xdr:col>
      <xdr:colOff>219076</xdr:colOff>
      <xdr:row>12</xdr:row>
      <xdr:rowOff>114300</xdr:rowOff>
    </xdr:from>
    <xdr:to>
      <xdr:col>14</xdr:col>
      <xdr:colOff>1</xdr:colOff>
      <xdr:row>14</xdr:row>
      <xdr:rowOff>57150</xdr:rowOff>
    </xdr:to>
    <xdr:sp macro="" textlink="$H$35">
      <xdr:nvSpPr>
        <xdr:cNvPr id="14" name="Rectángulo 13">
          <a:extLst>
            <a:ext uri="{FF2B5EF4-FFF2-40B4-BE49-F238E27FC236}">
              <a16:creationId xmlns:a16="http://schemas.microsoft.com/office/drawing/2014/main" id="{D1D6C7F2-BE61-408F-AE6F-13F025818149}"/>
            </a:ext>
          </a:extLst>
        </xdr:cNvPr>
        <xdr:cNvSpPr/>
      </xdr:nvSpPr>
      <xdr:spPr>
        <a:xfrm>
          <a:off x="10772776" y="2276475"/>
          <a:ext cx="1304925" cy="3238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1760A558-634E-4154-B014-9E140C013C95}" type="TxLink">
            <a:rPr lang="en-US" sz="1500" b="1" i="1" u="none" strike="noStrike">
              <a:solidFill>
                <a:schemeClr val="bg1"/>
              </a:solidFill>
              <a:latin typeface="Calibri"/>
              <a:cs typeface="Calibri"/>
            </a:rPr>
            <a:pPr algn="r"/>
            <a:t> $ 1.672.361 </a:t>
          </a:fld>
          <a:endParaRPr lang="es-CO" sz="1500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9525</xdr:colOff>
      <xdr:row>1</xdr:row>
      <xdr:rowOff>0</xdr:rowOff>
    </xdr:from>
    <xdr:to>
      <xdr:col>1</xdr:col>
      <xdr:colOff>1089525</xdr:colOff>
      <xdr:row>3</xdr:row>
      <xdr:rowOff>189675</xdr:rowOff>
    </xdr:to>
    <xdr:sp macro="" textlink="">
      <xdr:nvSpPr>
        <xdr:cNvPr id="26" name="Rectángulo: esquinas redondeadas 25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A380929C-05CF-4A9B-9F33-9C6EC2434642}"/>
            </a:ext>
          </a:extLst>
        </xdr:cNvPr>
        <xdr:cNvSpPr/>
      </xdr:nvSpPr>
      <xdr:spPr>
        <a:xfrm>
          <a:off x="123825" y="85725"/>
          <a:ext cx="1080000" cy="504000"/>
        </a:xfrm>
        <a:prstGeom prst="roundRect">
          <a:avLst/>
        </a:prstGeom>
        <a:gradFill flip="none" rotWithShape="1">
          <a:gsLst>
            <a:gs pos="0">
              <a:schemeClr val="accent6">
                <a:lumMod val="67000"/>
              </a:schemeClr>
            </a:gs>
            <a:gs pos="48000">
              <a:schemeClr val="accent6">
                <a:lumMod val="97000"/>
                <a:lumOff val="3000"/>
              </a:schemeClr>
            </a:gs>
            <a:gs pos="100000">
              <a:schemeClr val="accent6">
                <a:lumMod val="60000"/>
                <a:lumOff val="40000"/>
              </a:schemeClr>
            </a:gs>
          </a:gsLst>
          <a:path path="circle">
            <a:fillToRect l="100000" t="100000"/>
          </a:path>
          <a:tileRect r="-100000" b="-100000"/>
        </a:gradFill>
        <a:ln>
          <a:noFill/>
        </a:ln>
        <a:effectLst>
          <a:glow rad="101600">
            <a:schemeClr val="accent6">
              <a:satMod val="175000"/>
              <a:alpha val="40000"/>
            </a:schemeClr>
          </a:glow>
          <a:outerShdw blurRad="76200" dir="18900000" sy="23000" kx="-1200000" algn="bl" rotWithShape="0">
            <a:prstClr val="black">
              <a:alpha val="20000"/>
            </a:prstClr>
          </a:outerShdw>
          <a:reflection blurRad="6350" stA="50000" endA="300" endPos="55500" dist="101600" dir="5400000" sy="-100000" algn="bl" rotWithShape="0"/>
        </a:effectLst>
        <a:scene3d>
          <a:camera prst="orthographicFront">
            <a:rot lat="0" lon="0" rev="0"/>
          </a:camera>
          <a:lightRig rig="contrasting" dir="t">
            <a:rot lat="0" lon="0" rev="1500000"/>
          </a:lightRig>
        </a:scene3d>
        <a:sp3d prstMaterial="metal">
          <a:bevelT w="88900" h="889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CO" sz="1100" b="1" i="1">
              <a:solidFill>
                <a:sysClr val="windowText" lastClr="000000"/>
              </a:solidFill>
            </a:rPr>
            <a:t>Información Técnica</a:t>
          </a:r>
        </a:p>
      </xdr:txBody>
    </xdr:sp>
    <xdr:clientData/>
  </xdr:twoCellAnchor>
  <xdr:twoCellAnchor>
    <xdr:from>
      <xdr:col>1</xdr:col>
      <xdr:colOff>0</xdr:colOff>
      <xdr:row>4</xdr:row>
      <xdr:rowOff>180976</xdr:rowOff>
    </xdr:from>
    <xdr:to>
      <xdr:col>1</xdr:col>
      <xdr:colOff>1080000</xdr:colOff>
      <xdr:row>7</xdr:row>
      <xdr:rowOff>113476</xdr:rowOff>
    </xdr:to>
    <xdr:sp macro="" textlink="">
      <xdr:nvSpPr>
        <xdr:cNvPr id="27" name="Rectángulo: esquinas redondeadas 26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72F12484-05B8-45F3-B2BA-731ABD66060A}"/>
            </a:ext>
          </a:extLst>
        </xdr:cNvPr>
        <xdr:cNvSpPr/>
      </xdr:nvSpPr>
      <xdr:spPr>
        <a:xfrm>
          <a:off x="114300" y="781051"/>
          <a:ext cx="1080000" cy="504000"/>
        </a:xfrm>
        <a:prstGeom prst="roundRect">
          <a:avLst/>
        </a:prstGeom>
        <a:gradFill flip="none" rotWithShape="1">
          <a:gsLst>
            <a:gs pos="0">
              <a:schemeClr val="accent6">
                <a:lumMod val="67000"/>
              </a:schemeClr>
            </a:gs>
            <a:gs pos="48000">
              <a:schemeClr val="accent6">
                <a:lumMod val="97000"/>
                <a:lumOff val="3000"/>
              </a:schemeClr>
            </a:gs>
            <a:gs pos="100000">
              <a:schemeClr val="accent6">
                <a:lumMod val="60000"/>
                <a:lumOff val="40000"/>
              </a:schemeClr>
            </a:gs>
          </a:gsLst>
          <a:path path="circle">
            <a:fillToRect l="100000" t="100000"/>
          </a:path>
          <a:tileRect r="-100000" b="-100000"/>
        </a:gradFill>
        <a:ln>
          <a:noFill/>
        </a:ln>
        <a:effectLst>
          <a:glow rad="101600">
            <a:schemeClr val="accent6">
              <a:satMod val="175000"/>
              <a:alpha val="40000"/>
            </a:schemeClr>
          </a:glow>
          <a:outerShdw blurRad="76200" dir="18900000" sy="23000" kx="-1200000" algn="bl" rotWithShape="0">
            <a:prstClr val="black">
              <a:alpha val="20000"/>
            </a:prstClr>
          </a:outerShdw>
          <a:reflection blurRad="6350" stA="50000" endA="300" endPos="55500" dist="101600" dir="5400000" sy="-100000" algn="bl" rotWithShape="0"/>
        </a:effectLst>
        <a:scene3d>
          <a:camera prst="orthographicFront">
            <a:rot lat="0" lon="0" rev="0"/>
          </a:camera>
          <a:lightRig rig="contrasting" dir="t">
            <a:rot lat="0" lon="0" rev="1500000"/>
          </a:lightRig>
        </a:scene3d>
        <a:sp3d prstMaterial="metal">
          <a:bevelT w="88900" h="889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CO" sz="1100" b="1" i="1">
              <a:solidFill>
                <a:sysClr val="windowText" lastClr="000000"/>
              </a:solidFill>
            </a:rPr>
            <a:t>Variables de Entrada</a:t>
          </a:r>
        </a:p>
      </xdr:txBody>
    </xdr:sp>
    <xdr:clientData/>
  </xdr:twoCellAnchor>
  <xdr:twoCellAnchor>
    <xdr:from>
      <xdr:col>1</xdr:col>
      <xdr:colOff>0</xdr:colOff>
      <xdr:row>8</xdr:row>
      <xdr:rowOff>95251</xdr:rowOff>
    </xdr:from>
    <xdr:to>
      <xdr:col>1</xdr:col>
      <xdr:colOff>1080000</xdr:colOff>
      <xdr:row>10</xdr:row>
      <xdr:rowOff>199201</xdr:rowOff>
    </xdr:to>
    <xdr:sp macro="" textlink="">
      <xdr:nvSpPr>
        <xdr:cNvPr id="28" name="Rectángulo: esquinas redondeadas 27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A796B994-104F-4CE4-99F0-B088BCC0E1A4}"/>
            </a:ext>
          </a:extLst>
        </xdr:cNvPr>
        <xdr:cNvSpPr/>
      </xdr:nvSpPr>
      <xdr:spPr>
        <a:xfrm>
          <a:off x="114300" y="1466851"/>
          <a:ext cx="1080000" cy="504000"/>
        </a:xfrm>
        <a:prstGeom prst="roundRect">
          <a:avLst/>
        </a:prstGeom>
        <a:gradFill flip="none" rotWithShape="1">
          <a:gsLst>
            <a:gs pos="0">
              <a:schemeClr val="accent6">
                <a:lumMod val="67000"/>
              </a:schemeClr>
            </a:gs>
            <a:gs pos="48000">
              <a:schemeClr val="accent6">
                <a:lumMod val="97000"/>
                <a:lumOff val="3000"/>
              </a:schemeClr>
            </a:gs>
            <a:gs pos="100000">
              <a:schemeClr val="accent6">
                <a:lumMod val="60000"/>
                <a:lumOff val="40000"/>
              </a:schemeClr>
            </a:gs>
          </a:gsLst>
          <a:path path="circle">
            <a:fillToRect l="100000" t="100000"/>
          </a:path>
          <a:tileRect r="-100000" b="-100000"/>
        </a:gradFill>
        <a:ln>
          <a:noFill/>
        </a:ln>
        <a:effectLst>
          <a:glow rad="101600">
            <a:schemeClr val="accent6">
              <a:satMod val="175000"/>
              <a:alpha val="40000"/>
            </a:schemeClr>
          </a:glow>
          <a:outerShdw blurRad="76200" dir="18900000" sy="23000" kx="-1200000" algn="bl" rotWithShape="0">
            <a:prstClr val="black">
              <a:alpha val="20000"/>
            </a:prstClr>
          </a:outerShdw>
          <a:reflection blurRad="6350" stA="50000" endA="300" endPos="55500" dist="101600" dir="5400000" sy="-100000" algn="bl" rotWithShape="0"/>
        </a:effectLst>
        <a:scene3d>
          <a:camera prst="orthographicFront">
            <a:rot lat="0" lon="0" rev="0"/>
          </a:camera>
          <a:lightRig rig="contrasting" dir="t">
            <a:rot lat="0" lon="0" rev="1500000"/>
          </a:lightRig>
        </a:scene3d>
        <a:sp3d prstMaterial="metal">
          <a:bevelT w="88900" h="889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CO" sz="1100" b="1" i="1">
              <a:solidFill>
                <a:sysClr val="windowText" lastClr="000000"/>
              </a:solidFill>
            </a:rPr>
            <a:t>Inversión Inicial</a:t>
          </a:r>
        </a:p>
      </xdr:txBody>
    </xdr:sp>
    <xdr:clientData/>
  </xdr:twoCellAnchor>
  <xdr:twoCellAnchor>
    <xdr:from>
      <xdr:col>1</xdr:col>
      <xdr:colOff>0</xdr:colOff>
      <xdr:row>11</xdr:row>
      <xdr:rowOff>171451</xdr:rowOff>
    </xdr:from>
    <xdr:to>
      <xdr:col>1</xdr:col>
      <xdr:colOff>1080000</xdr:colOff>
      <xdr:row>14</xdr:row>
      <xdr:rowOff>103951</xdr:rowOff>
    </xdr:to>
    <xdr:sp macro="" textlink="">
      <xdr:nvSpPr>
        <xdr:cNvPr id="29" name="Rectángulo: esquinas redondeadas 28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C11D1484-C41D-490E-A731-A9B88C7F7E8D}"/>
            </a:ext>
          </a:extLst>
        </xdr:cNvPr>
        <xdr:cNvSpPr/>
      </xdr:nvSpPr>
      <xdr:spPr>
        <a:xfrm>
          <a:off x="114300" y="2143126"/>
          <a:ext cx="1080000" cy="504000"/>
        </a:xfrm>
        <a:prstGeom prst="roundRect">
          <a:avLst/>
        </a:prstGeom>
        <a:gradFill flip="none" rotWithShape="1">
          <a:gsLst>
            <a:gs pos="0">
              <a:schemeClr val="accent6">
                <a:lumMod val="67000"/>
              </a:schemeClr>
            </a:gs>
            <a:gs pos="48000">
              <a:schemeClr val="accent6">
                <a:lumMod val="97000"/>
                <a:lumOff val="3000"/>
              </a:schemeClr>
            </a:gs>
            <a:gs pos="100000">
              <a:schemeClr val="accent6">
                <a:lumMod val="60000"/>
                <a:lumOff val="40000"/>
              </a:schemeClr>
            </a:gs>
          </a:gsLst>
          <a:path path="circle">
            <a:fillToRect l="100000" t="100000"/>
          </a:path>
          <a:tileRect r="-100000" b="-100000"/>
        </a:gradFill>
        <a:ln>
          <a:noFill/>
        </a:ln>
        <a:effectLst>
          <a:glow rad="101600">
            <a:schemeClr val="accent6">
              <a:satMod val="175000"/>
              <a:alpha val="40000"/>
            </a:schemeClr>
          </a:glow>
          <a:outerShdw blurRad="76200" dir="18900000" sy="23000" kx="-1200000" algn="bl" rotWithShape="0">
            <a:prstClr val="black">
              <a:alpha val="20000"/>
            </a:prstClr>
          </a:outerShdw>
          <a:reflection blurRad="6350" stA="50000" endA="300" endPos="55500" dist="101600" dir="5400000" sy="-100000" algn="bl" rotWithShape="0"/>
        </a:effectLst>
        <a:scene3d>
          <a:camera prst="orthographicFront">
            <a:rot lat="0" lon="0" rev="0"/>
          </a:camera>
          <a:lightRig rig="contrasting" dir="t">
            <a:rot lat="0" lon="0" rev="1500000"/>
          </a:lightRig>
        </a:scene3d>
        <a:sp3d prstMaterial="metal">
          <a:bevelT w="88900" h="889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CO" sz="1100" b="1" i="1">
              <a:solidFill>
                <a:sysClr val="windowText" lastClr="000000"/>
              </a:solidFill>
            </a:rPr>
            <a:t>Costos Totales</a:t>
          </a:r>
          <a:r>
            <a:rPr lang="es-CO" sz="1100" b="1" i="1" baseline="0">
              <a:solidFill>
                <a:sysClr val="windowText" lastClr="000000"/>
              </a:solidFill>
            </a:rPr>
            <a:t> Acumulados</a:t>
          </a:r>
          <a:endParaRPr lang="es-CO" sz="1100" b="1" i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0</xdr:colOff>
      <xdr:row>15</xdr:row>
      <xdr:rowOff>85726</xdr:rowOff>
    </xdr:from>
    <xdr:to>
      <xdr:col>1</xdr:col>
      <xdr:colOff>1080000</xdr:colOff>
      <xdr:row>17</xdr:row>
      <xdr:rowOff>199201</xdr:rowOff>
    </xdr:to>
    <xdr:sp macro="" textlink="">
      <xdr:nvSpPr>
        <xdr:cNvPr id="30" name="Rectángulo: esquinas redondeadas 29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FDC21021-9924-44E8-9083-A938CCD4C95A}"/>
            </a:ext>
          </a:extLst>
        </xdr:cNvPr>
        <xdr:cNvSpPr/>
      </xdr:nvSpPr>
      <xdr:spPr>
        <a:xfrm>
          <a:off x="114300" y="2819401"/>
          <a:ext cx="1080000" cy="504000"/>
        </a:xfrm>
        <a:prstGeom prst="roundRect">
          <a:avLst/>
        </a:prstGeom>
        <a:gradFill flip="none" rotWithShape="1">
          <a:gsLst>
            <a:gs pos="0">
              <a:schemeClr val="accent6">
                <a:lumMod val="67000"/>
              </a:schemeClr>
            </a:gs>
            <a:gs pos="48000">
              <a:schemeClr val="accent6">
                <a:lumMod val="97000"/>
                <a:lumOff val="3000"/>
              </a:schemeClr>
            </a:gs>
            <a:gs pos="100000">
              <a:schemeClr val="accent6">
                <a:lumMod val="60000"/>
                <a:lumOff val="40000"/>
              </a:schemeClr>
            </a:gs>
          </a:gsLst>
          <a:path path="circle">
            <a:fillToRect l="100000" t="100000"/>
          </a:path>
          <a:tileRect r="-100000" b="-100000"/>
        </a:gradFill>
        <a:ln>
          <a:noFill/>
        </a:ln>
        <a:effectLst>
          <a:glow rad="101600">
            <a:schemeClr val="accent6">
              <a:satMod val="175000"/>
              <a:alpha val="40000"/>
            </a:schemeClr>
          </a:glow>
          <a:outerShdw blurRad="76200" dir="18900000" sy="23000" kx="-1200000" algn="bl" rotWithShape="0">
            <a:prstClr val="black">
              <a:alpha val="20000"/>
            </a:prstClr>
          </a:outerShdw>
          <a:reflection blurRad="6350" stA="50000" endA="300" endPos="55500" dist="101600" dir="5400000" sy="-100000" algn="bl" rotWithShape="0"/>
        </a:effectLst>
        <a:scene3d>
          <a:camera prst="orthographicFront">
            <a:rot lat="0" lon="0" rev="0"/>
          </a:camera>
          <a:lightRig rig="contrasting" dir="t">
            <a:rot lat="0" lon="0" rev="1500000"/>
          </a:lightRig>
        </a:scene3d>
        <a:sp3d prstMaterial="metal">
          <a:bevelT w="88900" h="889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CO" sz="1100" b="1" i="1">
              <a:solidFill>
                <a:sysClr val="windowText" lastClr="000000"/>
              </a:solidFill>
            </a:rPr>
            <a:t>Costos Totales Clasificados</a:t>
          </a:r>
        </a:p>
      </xdr:txBody>
    </xdr:sp>
    <xdr:clientData/>
  </xdr:twoCellAnchor>
  <xdr:twoCellAnchor editAs="absolute">
    <xdr:from>
      <xdr:col>1</xdr:col>
      <xdr:colOff>0</xdr:colOff>
      <xdr:row>18</xdr:row>
      <xdr:rowOff>171451</xdr:rowOff>
    </xdr:from>
    <xdr:to>
      <xdr:col>1</xdr:col>
      <xdr:colOff>1080000</xdr:colOff>
      <xdr:row>21</xdr:row>
      <xdr:rowOff>84901</xdr:rowOff>
    </xdr:to>
    <xdr:sp macro="" textlink="">
      <xdr:nvSpPr>
        <xdr:cNvPr id="31" name="Rectángulo: esquinas redondeadas 30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B336785D-8AEE-49CA-8BBE-EE1F1D7B543D}"/>
            </a:ext>
          </a:extLst>
        </xdr:cNvPr>
        <xdr:cNvSpPr/>
      </xdr:nvSpPr>
      <xdr:spPr>
        <a:xfrm>
          <a:off x="114300" y="3495676"/>
          <a:ext cx="1080000" cy="504000"/>
        </a:xfrm>
        <a:prstGeom prst="roundRect">
          <a:avLst/>
        </a:prstGeom>
        <a:gradFill flip="none" rotWithShape="1">
          <a:gsLst>
            <a:gs pos="0">
              <a:schemeClr val="accent6">
                <a:lumMod val="67000"/>
              </a:schemeClr>
            </a:gs>
            <a:gs pos="48000">
              <a:schemeClr val="accent6">
                <a:lumMod val="97000"/>
                <a:lumOff val="3000"/>
              </a:schemeClr>
            </a:gs>
            <a:gs pos="100000">
              <a:schemeClr val="accent6">
                <a:lumMod val="60000"/>
                <a:lumOff val="40000"/>
              </a:schemeClr>
            </a:gs>
          </a:gsLst>
          <a:path path="circle">
            <a:fillToRect l="100000" t="100000"/>
          </a:path>
          <a:tileRect r="-100000" b="-100000"/>
        </a:gradFill>
        <a:ln>
          <a:noFill/>
        </a:ln>
        <a:effectLst>
          <a:glow rad="101600">
            <a:schemeClr val="accent6">
              <a:satMod val="175000"/>
              <a:alpha val="40000"/>
            </a:schemeClr>
          </a:glow>
          <a:outerShdw blurRad="76200" dir="18900000" sy="23000" kx="-1200000" algn="bl" rotWithShape="0">
            <a:prstClr val="black">
              <a:alpha val="20000"/>
            </a:prstClr>
          </a:outerShdw>
          <a:reflection blurRad="6350" stA="50000" endA="300" endPos="55500" dist="101600" dir="5400000" sy="-100000" algn="bl" rotWithShape="0"/>
        </a:effectLst>
        <a:scene3d>
          <a:camera prst="orthographicFront">
            <a:rot lat="0" lon="0" rev="0"/>
          </a:camera>
          <a:lightRig rig="contrasting" dir="t">
            <a:rot lat="0" lon="0" rev="1500000"/>
          </a:lightRig>
        </a:scene3d>
        <a:sp3d prstMaterial="metal">
          <a:bevelT w="88900" h="889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CO" sz="1100" b="1" i="1">
              <a:solidFill>
                <a:sysClr val="windowText" lastClr="000000"/>
              </a:solidFill>
            </a:rPr>
            <a:t>Comparativos</a:t>
          </a:r>
          <a:r>
            <a:rPr lang="es-CO" sz="1100" b="1" i="1" baseline="0">
              <a:solidFill>
                <a:sysClr val="windowText" lastClr="000000"/>
              </a:solidFill>
            </a:rPr>
            <a:t> de Costos</a:t>
          </a:r>
          <a:endParaRPr lang="es-CO" sz="1100" b="1" i="1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</xdr:row>
      <xdr:rowOff>0</xdr:rowOff>
    </xdr:from>
    <xdr:to>
      <xdr:col>10</xdr:col>
      <xdr:colOff>333375</xdr:colOff>
      <xdr:row>2</xdr:row>
      <xdr:rowOff>47625</xdr:rowOff>
    </xdr:to>
    <xdr:sp macro="" textlink="">
      <xdr:nvSpPr>
        <xdr:cNvPr id="2" name="Flecha: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23F0865-0E9E-4385-99E8-2C055AFB9A5E}"/>
            </a:ext>
          </a:extLst>
        </xdr:cNvPr>
        <xdr:cNvSpPr/>
      </xdr:nvSpPr>
      <xdr:spPr>
        <a:xfrm>
          <a:off x="9029700" y="85725"/>
          <a:ext cx="333375" cy="276225"/>
        </a:xfrm>
        <a:prstGeom prst="leftArrow">
          <a:avLst/>
        </a:prstGeom>
        <a:solidFill>
          <a:schemeClr val="accent2">
            <a:lumMod val="50000"/>
          </a:schemeClr>
        </a:solidFill>
        <a:ln>
          <a:noFill/>
        </a:ln>
        <a:effectLst>
          <a:outerShdw blurRad="149987" dist="250190" dir="8460000" algn="ctr">
            <a:srgbClr val="000000">
              <a:alpha val="28000"/>
            </a:srgbClr>
          </a:outerShdw>
        </a:effectLst>
        <a:scene3d>
          <a:camera prst="orthographicFront">
            <a:rot lat="0" lon="0" rev="0"/>
          </a:camera>
          <a:lightRig rig="contrasting" dir="t">
            <a:rot lat="0" lon="0" rev="1500000"/>
          </a:lightRig>
        </a:scene3d>
        <a:sp3d prstMaterial="metal">
          <a:bevelT w="88900" h="889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 editAs="absolute">
    <xdr:from>
      <xdr:col>9</xdr:col>
      <xdr:colOff>0</xdr:colOff>
      <xdr:row>3</xdr:row>
      <xdr:rowOff>0</xdr:rowOff>
    </xdr:from>
    <xdr:to>
      <xdr:col>14</xdr:col>
      <xdr:colOff>400050</xdr:colOff>
      <xdr:row>23</xdr:row>
      <xdr:rowOff>9525</xdr:rowOff>
    </xdr:to>
    <xdr:graphicFrame macro="">
      <xdr:nvGraphicFramePr>
        <xdr:cNvPr id="3" name="Diagrama 2">
          <a:extLst>
            <a:ext uri="{FF2B5EF4-FFF2-40B4-BE49-F238E27FC236}">
              <a16:creationId xmlns:a16="http://schemas.microsoft.com/office/drawing/2014/main" id="{D0CFFA75-3419-4F12-BB7D-F420E6B4907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2" r:lo="rId3" r:qs="rId4" r:cs="rId5"/>
        </a:graphicData>
      </a:graphic>
    </xdr:graphicFrame>
    <xdr:clientData/>
  </xdr:twoCellAnchor>
  <xdr:twoCellAnchor editAs="absolute">
    <xdr:from>
      <xdr:col>10</xdr:col>
      <xdr:colOff>9526</xdr:colOff>
      <xdr:row>5</xdr:row>
      <xdr:rowOff>142875</xdr:rowOff>
    </xdr:from>
    <xdr:to>
      <xdr:col>11</xdr:col>
      <xdr:colOff>552451</xdr:colOff>
      <xdr:row>7</xdr:row>
      <xdr:rowOff>85725</xdr:rowOff>
    </xdr:to>
    <xdr:sp macro="" textlink="$H$10">
      <xdr:nvSpPr>
        <xdr:cNvPr id="4" name="Rectángulo 3">
          <a:extLst>
            <a:ext uri="{FF2B5EF4-FFF2-40B4-BE49-F238E27FC236}">
              <a16:creationId xmlns:a16="http://schemas.microsoft.com/office/drawing/2014/main" id="{0C7E4259-5C0D-4E92-8646-893907322E7D}"/>
            </a:ext>
          </a:extLst>
        </xdr:cNvPr>
        <xdr:cNvSpPr/>
      </xdr:nvSpPr>
      <xdr:spPr>
        <a:xfrm>
          <a:off x="9039226" y="933450"/>
          <a:ext cx="1304925" cy="3238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43FB8D87-55CB-4832-B89D-6DD6B115F7FC}" type="TxLink">
            <a:rPr lang="en-US" sz="1500" b="1" i="1" u="none" strike="noStrike">
              <a:solidFill>
                <a:schemeClr val="bg1"/>
              </a:solidFill>
              <a:latin typeface="Calibri"/>
              <a:cs typeface="Calibri"/>
            </a:rPr>
            <a:pPr algn="l"/>
            <a:t> $ 2.367.000 </a:t>
          </a:fld>
          <a:endParaRPr lang="es-CO" sz="1500">
            <a:solidFill>
              <a:schemeClr val="bg1"/>
            </a:solidFill>
          </a:endParaRPr>
        </a:p>
      </xdr:txBody>
    </xdr:sp>
    <xdr:clientData/>
  </xdr:twoCellAnchor>
  <xdr:twoCellAnchor editAs="absolute">
    <xdr:from>
      <xdr:col>10</xdr:col>
      <xdr:colOff>9526</xdr:colOff>
      <xdr:row>12</xdr:row>
      <xdr:rowOff>114300</xdr:rowOff>
    </xdr:from>
    <xdr:to>
      <xdr:col>11</xdr:col>
      <xdr:colOff>552451</xdr:colOff>
      <xdr:row>14</xdr:row>
      <xdr:rowOff>57150</xdr:rowOff>
    </xdr:to>
    <xdr:sp macro="" textlink="$H$18">
      <xdr:nvSpPr>
        <xdr:cNvPr id="5" name="Rectángulo 4">
          <a:extLst>
            <a:ext uri="{FF2B5EF4-FFF2-40B4-BE49-F238E27FC236}">
              <a16:creationId xmlns:a16="http://schemas.microsoft.com/office/drawing/2014/main" id="{3813E7A9-83AD-4290-BAB7-F0E3662D4474}"/>
            </a:ext>
          </a:extLst>
        </xdr:cNvPr>
        <xdr:cNvSpPr/>
      </xdr:nvSpPr>
      <xdr:spPr>
        <a:xfrm>
          <a:off x="9039226" y="2276475"/>
          <a:ext cx="1304925" cy="3238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E9F01ECF-9DB3-4A47-AE70-C3BC0CF9AEFA}" type="TxLink">
            <a:rPr lang="en-US" sz="1500" b="1" i="1" u="none" strike="noStrike">
              <a:solidFill>
                <a:schemeClr val="bg1"/>
              </a:solidFill>
              <a:latin typeface="Calibri"/>
              <a:cs typeface="Calibri"/>
            </a:rPr>
            <a:pPr algn="l"/>
            <a:t> $ 2.825.000 </a:t>
          </a:fld>
          <a:endParaRPr lang="es-CO" sz="1500">
            <a:solidFill>
              <a:schemeClr val="bg1"/>
            </a:solidFill>
          </a:endParaRPr>
        </a:p>
      </xdr:txBody>
    </xdr:sp>
    <xdr:clientData/>
  </xdr:twoCellAnchor>
  <xdr:twoCellAnchor editAs="absolute">
    <xdr:from>
      <xdr:col>10</xdr:col>
      <xdr:colOff>9526</xdr:colOff>
      <xdr:row>19</xdr:row>
      <xdr:rowOff>85725</xdr:rowOff>
    </xdr:from>
    <xdr:to>
      <xdr:col>11</xdr:col>
      <xdr:colOff>552451</xdr:colOff>
      <xdr:row>21</xdr:row>
      <xdr:rowOff>19050</xdr:rowOff>
    </xdr:to>
    <xdr:sp macro="" textlink="$H$26">
      <xdr:nvSpPr>
        <xdr:cNvPr id="6" name="Rectángulo 5">
          <a:extLst>
            <a:ext uri="{FF2B5EF4-FFF2-40B4-BE49-F238E27FC236}">
              <a16:creationId xmlns:a16="http://schemas.microsoft.com/office/drawing/2014/main" id="{F7B756C7-E802-4C56-8566-8EA34FEB911A}"/>
            </a:ext>
          </a:extLst>
        </xdr:cNvPr>
        <xdr:cNvSpPr/>
      </xdr:nvSpPr>
      <xdr:spPr>
        <a:xfrm>
          <a:off x="9039226" y="3609975"/>
          <a:ext cx="1304925" cy="3238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AB04C085-AB18-4F76-9BB3-117EBD3DAFDB}" type="TxLink">
            <a:rPr lang="en-US" sz="1500" b="1" i="1" u="none" strike="noStrike">
              <a:solidFill>
                <a:schemeClr val="bg1"/>
              </a:solidFill>
              <a:latin typeface="Calibri"/>
              <a:cs typeface="Calibri"/>
            </a:rPr>
            <a:pPr algn="l"/>
            <a:t> $ 1.284.542 </a:t>
          </a:fld>
          <a:endParaRPr lang="es-CO" sz="1500">
            <a:solidFill>
              <a:schemeClr val="bg1"/>
            </a:solidFill>
          </a:endParaRPr>
        </a:p>
      </xdr:txBody>
    </xdr:sp>
    <xdr:clientData/>
  </xdr:twoCellAnchor>
  <xdr:twoCellAnchor editAs="absolute">
    <xdr:from>
      <xdr:col>12</xdr:col>
      <xdr:colOff>219076</xdr:colOff>
      <xdr:row>12</xdr:row>
      <xdr:rowOff>114300</xdr:rowOff>
    </xdr:from>
    <xdr:to>
      <xdr:col>14</xdr:col>
      <xdr:colOff>1</xdr:colOff>
      <xdr:row>14</xdr:row>
      <xdr:rowOff>57150</xdr:rowOff>
    </xdr:to>
    <xdr:sp macro="" textlink="$H$28">
      <xdr:nvSpPr>
        <xdr:cNvPr id="7" name="Rectángulo 6">
          <a:extLst>
            <a:ext uri="{FF2B5EF4-FFF2-40B4-BE49-F238E27FC236}">
              <a16:creationId xmlns:a16="http://schemas.microsoft.com/office/drawing/2014/main" id="{263C8E4E-9866-450E-B544-F6115CCBCF2B}"/>
            </a:ext>
          </a:extLst>
        </xdr:cNvPr>
        <xdr:cNvSpPr/>
      </xdr:nvSpPr>
      <xdr:spPr>
        <a:xfrm>
          <a:off x="10772776" y="2276475"/>
          <a:ext cx="1304925" cy="3238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1760A558-634E-4154-B014-9E140C013C95}" type="TxLink">
            <a:rPr lang="en-US" sz="1500" b="1" i="1" u="none" strike="noStrike">
              <a:solidFill>
                <a:schemeClr val="bg1"/>
              </a:solidFill>
              <a:latin typeface="Calibri"/>
              <a:cs typeface="Calibri"/>
            </a:rPr>
            <a:pPr algn="r"/>
            <a:t> $ 6.476.542 </a:t>
          </a:fld>
          <a:endParaRPr lang="es-CO" sz="1500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9525</xdr:colOff>
      <xdr:row>1</xdr:row>
      <xdr:rowOff>0</xdr:rowOff>
    </xdr:from>
    <xdr:to>
      <xdr:col>1</xdr:col>
      <xdr:colOff>1089525</xdr:colOff>
      <xdr:row>3</xdr:row>
      <xdr:rowOff>189675</xdr:rowOff>
    </xdr:to>
    <xdr:sp macro="" textlink="">
      <xdr:nvSpPr>
        <xdr:cNvPr id="19" name="Rectángulo: esquinas redondeadas 18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A923664B-0F4E-4B68-BB9E-45FFA1385288}"/>
            </a:ext>
          </a:extLst>
        </xdr:cNvPr>
        <xdr:cNvSpPr/>
      </xdr:nvSpPr>
      <xdr:spPr>
        <a:xfrm>
          <a:off x="123825" y="85725"/>
          <a:ext cx="1080000" cy="504000"/>
        </a:xfrm>
        <a:prstGeom prst="roundRect">
          <a:avLst/>
        </a:prstGeom>
        <a:gradFill flip="none" rotWithShape="1">
          <a:gsLst>
            <a:gs pos="0">
              <a:schemeClr val="accent6">
                <a:lumMod val="67000"/>
              </a:schemeClr>
            </a:gs>
            <a:gs pos="48000">
              <a:schemeClr val="accent6">
                <a:lumMod val="97000"/>
                <a:lumOff val="3000"/>
              </a:schemeClr>
            </a:gs>
            <a:gs pos="100000">
              <a:schemeClr val="accent6">
                <a:lumMod val="60000"/>
                <a:lumOff val="40000"/>
              </a:schemeClr>
            </a:gs>
          </a:gsLst>
          <a:path path="circle">
            <a:fillToRect l="100000" t="100000"/>
          </a:path>
          <a:tileRect r="-100000" b="-100000"/>
        </a:gradFill>
        <a:ln>
          <a:noFill/>
        </a:ln>
        <a:effectLst>
          <a:glow rad="101600">
            <a:schemeClr val="accent6">
              <a:satMod val="175000"/>
              <a:alpha val="40000"/>
            </a:schemeClr>
          </a:glow>
          <a:outerShdw blurRad="76200" dir="18900000" sy="23000" kx="-1200000" algn="bl" rotWithShape="0">
            <a:prstClr val="black">
              <a:alpha val="20000"/>
            </a:prstClr>
          </a:outerShdw>
          <a:reflection blurRad="6350" stA="50000" endA="300" endPos="55500" dist="101600" dir="5400000" sy="-100000" algn="bl" rotWithShape="0"/>
        </a:effectLst>
        <a:scene3d>
          <a:camera prst="orthographicFront">
            <a:rot lat="0" lon="0" rev="0"/>
          </a:camera>
          <a:lightRig rig="contrasting" dir="t">
            <a:rot lat="0" lon="0" rev="1500000"/>
          </a:lightRig>
        </a:scene3d>
        <a:sp3d prstMaterial="metal">
          <a:bevelT w="88900" h="889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CO" sz="1100" b="1" i="1">
              <a:solidFill>
                <a:sysClr val="windowText" lastClr="000000"/>
              </a:solidFill>
            </a:rPr>
            <a:t>Información Técnica</a:t>
          </a:r>
        </a:p>
      </xdr:txBody>
    </xdr:sp>
    <xdr:clientData/>
  </xdr:twoCellAnchor>
  <xdr:twoCellAnchor>
    <xdr:from>
      <xdr:col>1</xdr:col>
      <xdr:colOff>0</xdr:colOff>
      <xdr:row>4</xdr:row>
      <xdr:rowOff>180976</xdr:rowOff>
    </xdr:from>
    <xdr:to>
      <xdr:col>1</xdr:col>
      <xdr:colOff>1080000</xdr:colOff>
      <xdr:row>7</xdr:row>
      <xdr:rowOff>113476</xdr:rowOff>
    </xdr:to>
    <xdr:sp macro="" textlink="">
      <xdr:nvSpPr>
        <xdr:cNvPr id="20" name="Rectángulo: esquinas redondeadas 19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F7A9EE9B-4E59-4B5A-8ED7-EF87905654F9}"/>
            </a:ext>
          </a:extLst>
        </xdr:cNvPr>
        <xdr:cNvSpPr/>
      </xdr:nvSpPr>
      <xdr:spPr>
        <a:xfrm>
          <a:off x="114300" y="781051"/>
          <a:ext cx="1080000" cy="504000"/>
        </a:xfrm>
        <a:prstGeom prst="roundRect">
          <a:avLst/>
        </a:prstGeom>
        <a:gradFill flip="none" rotWithShape="1">
          <a:gsLst>
            <a:gs pos="0">
              <a:schemeClr val="accent6">
                <a:lumMod val="67000"/>
              </a:schemeClr>
            </a:gs>
            <a:gs pos="48000">
              <a:schemeClr val="accent6">
                <a:lumMod val="97000"/>
                <a:lumOff val="3000"/>
              </a:schemeClr>
            </a:gs>
            <a:gs pos="100000">
              <a:schemeClr val="accent6">
                <a:lumMod val="60000"/>
                <a:lumOff val="40000"/>
              </a:schemeClr>
            </a:gs>
          </a:gsLst>
          <a:path path="circle">
            <a:fillToRect l="100000" t="100000"/>
          </a:path>
          <a:tileRect r="-100000" b="-100000"/>
        </a:gradFill>
        <a:ln>
          <a:noFill/>
        </a:ln>
        <a:effectLst>
          <a:glow rad="101600">
            <a:schemeClr val="accent6">
              <a:satMod val="175000"/>
              <a:alpha val="40000"/>
            </a:schemeClr>
          </a:glow>
          <a:outerShdw blurRad="76200" dir="18900000" sy="23000" kx="-1200000" algn="bl" rotWithShape="0">
            <a:prstClr val="black">
              <a:alpha val="20000"/>
            </a:prstClr>
          </a:outerShdw>
          <a:reflection blurRad="6350" stA="50000" endA="300" endPos="55500" dist="101600" dir="5400000" sy="-100000" algn="bl" rotWithShape="0"/>
        </a:effectLst>
        <a:scene3d>
          <a:camera prst="orthographicFront">
            <a:rot lat="0" lon="0" rev="0"/>
          </a:camera>
          <a:lightRig rig="contrasting" dir="t">
            <a:rot lat="0" lon="0" rev="1500000"/>
          </a:lightRig>
        </a:scene3d>
        <a:sp3d prstMaterial="metal">
          <a:bevelT w="88900" h="889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CO" sz="1100" b="1" i="1">
              <a:solidFill>
                <a:sysClr val="windowText" lastClr="000000"/>
              </a:solidFill>
            </a:rPr>
            <a:t>Variables de Entrada</a:t>
          </a:r>
        </a:p>
      </xdr:txBody>
    </xdr:sp>
    <xdr:clientData/>
  </xdr:twoCellAnchor>
  <xdr:twoCellAnchor>
    <xdr:from>
      <xdr:col>1</xdr:col>
      <xdr:colOff>0</xdr:colOff>
      <xdr:row>8</xdr:row>
      <xdr:rowOff>104776</xdr:rowOff>
    </xdr:from>
    <xdr:to>
      <xdr:col>1</xdr:col>
      <xdr:colOff>1080000</xdr:colOff>
      <xdr:row>11</xdr:row>
      <xdr:rowOff>8701</xdr:rowOff>
    </xdr:to>
    <xdr:sp macro="" textlink="">
      <xdr:nvSpPr>
        <xdr:cNvPr id="21" name="Rectángulo: esquinas redondeadas 20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1C681965-1A46-44EC-9F72-031E743FEDAF}"/>
            </a:ext>
          </a:extLst>
        </xdr:cNvPr>
        <xdr:cNvSpPr/>
      </xdr:nvSpPr>
      <xdr:spPr>
        <a:xfrm>
          <a:off x="114300" y="1466851"/>
          <a:ext cx="1080000" cy="504000"/>
        </a:xfrm>
        <a:prstGeom prst="roundRect">
          <a:avLst/>
        </a:prstGeom>
        <a:gradFill flip="none" rotWithShape="1">
          <a:gsLst>
            <a:gs pos="0">
              <a:schemeClr val="accent6">
                <a:lumMod val="67000"/>
              </a:schemeClr>
            </a:gs>
            <a:gs pos="48000">
              <a:schemeClr val="accent6">
                <a:lumMod val="97000"/>
                <a:lumOff val="3000"/>
              </a:schemeClr>
            </a:gs>
            <a:gs pos="100000">
              <a:schemeClr val="accent6">
                <a:lumMod val="60000"/>
                <a:lumOff val="40000"/>
              </a:schemeClr>
            </a:gs>
          </a:gsLst>
          <a:path path="circle">
            <a:fillToRect l="100000" t="100000"/>
          </a:path>
          <a:tileRect r="-100000" b="-100000"/>
        </a:gradFill>
        <a:ln>
          <a:noFill/>
        </a:ln>
        <a:effectLst>
          <a:glow rad="101600">
            <a:schemeClr val="accent6">
              <a:satMod val="175000"/>
              <a:alpha val="40000"/>
            </a:schemeClr>
          </a:glow>
          <a:outerShdw blurRad="76200" dir="18900000" sy="23000" kx="-1200000" algn="bl" rotWithShape="0">
            <a:prstClr val="black">
              <a:alpha val="20000"/>
            </a:prstClr>
          </a:outerShdw>
          <a:reflection blurRad="6350" stA="50000" endA="300" endPos="55500" dist="101600" dir="5400000" sy="-100000" algn="bl" rotWithShape="0"/>
        </a:effectLst>
        <a:scene3d>
          <a:camera prst="orthographicFront">
            <a:rot lat="0" lon="0" rev="0"/>
          </a:camera>
          <a:lightRig rig="contrasting" dir="t">
            <a:rot lat="0" lon="0" rev="1500000"/>
          </a:lightRig>
        </a:scene3d>
        <a:sp3d prstMaterial="metal">
          <a:bevelT w="88900" h="889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CO" sz="1100" b="1" i="1">
              <a:solidFill>
                <a:sysClr val="windowText" lastClr="000000"/>
              </a:solidFill>
            </a:rPr>
            <a:t>Inversión Inicial</a:t>
          </a:r>
        </a:p>
      </xdr:txBody>
    </xdr:sp>
    <xdr:clientData/>
  </xdr:twoCellAnchor>
  <xdr:twoCellAnchor>
    <xdr:from>
      <xdr:col>1</xdr:col>
      <xdr:colOff>0</xdr:colOff>
      <xdr:row>11</xdr:row>
      <xdr:rowOff>180976</xdr:rowOff>
    </xdr:from>
    <xdr:to>
      <xdr:col>1</xdr:col>
      <xdr:colOff>1080000</xdr:colOff>
      <xdr:row>14</xdr:row>
      <xdr:rowOff>103951</xdr:rowOff>
    </xdr:to>
    <xdr:sp macro="" textlink="">
      <xdr:nvSpPr>
        <xdr:cNvPr id="22" name="Rectángulo: esquinas redondeadas 21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835FA6BB-9B83-4227-9F46-1AA7275B4E9C}"/>
            </a:ext>
          </a:extLst>
        </xdr:cNvPr>
        <xdr:cNvSpPr/>
      </xdr:nvSpPr>
      <xdr:spPr>
        <a:xfrm>
          <a:off x="114300" y="2143126"/>
          <a:ext cx="1080000" cy="504000"/>
        </a:xfrm>
        <a:prstGeom prst="roundRect">
          <a:avLst/>
        </a:prstGeom>
        <a:gradFill flip="none" rotWithShape="1">
          <a:gsLst>
            <a:gs pos="0">
              <a:schemeClr val="accent6">
                <a:lumMod val="67000"/>
              </a:schemeClr>
            </a:gs>
            <a:gs pos="48000">
              <a:schemeClr val="accent6">
                <a:lumMod val="97000"/>
                <a:lumOff val="3000"/>
              </a:schemeClr>
            </a:gs>
            <a:gs pos="100000">
              <a:schemeClr val="accent6">
                <a:lumMod val="60000"/>
                <a:lumOff val="40000"/>
              </a:schemeClr>
            </a:gs>
          </a:gsLst>
          <a:path path="circle">
            <a:fillToRect l="100000" t="100000"/>
          </a:path>
          <a:tileRect r="-100000" b="-100000"/>
        </a:gradFill>
        <a:ln>
          <a:noFill/>
        </a:ln>
        <a:effectLst>
          <a:glow rad="101600">
            <a:schemeClr val="accent6">
              <a:satMod val="175000"/>
              <a:alpha val="40000"/>
            </a:schemeClr>
          </a:glow>
          <a:outerShdw blurRad="76200" dir="18900000" sy="23000" kx="-1200000" algn="bl" rotWithShape="0">
            <a:prstClr val="black">
              <a:alpha val="20000"/>
            </a:prstClr>
          </a:outerShdw>
          <a:reflection blurRad="6350" stA="50000" endA="300" endPos="55500" dist="101600" dir="5400000" sy="-100000" algn="bl" rotWithShape="0"/>
        </a:effectLst>
        <a:scene3d>
          <a:camera prst="orthographicFront">
            <a:rot lat="0" lon="0" rev="0"/>
          </a:camera>
          <a:lightRig rig="contrasting" dir="t">
            <a:rot lat="0" lon="0" rev="1500000"/>
          </a:lightRig>
        </a:scene3d>
        <a:sp3d prstMaterial="metal">
          <a:bevelT w="88900" h="889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CO" sz="1100" b="1" i="1">
              <a:solidFill>
                <a:sysClr val="windowText" lastClr="000000"/>
              </a:solidFill>
            </a:rPr>
            <a:t>Costos Totales</a:t>
          </a:r>
          <a:r>
            <a:rPr lang="es-CO" sz="1100" b="1" i="1" baseline="0">
              <a:solidFill>
                <a:sysClr val="windowText" lastClr="000000"/>
              </a:solidFill>
            </a:rPr>
            <a:t> Acumulados</a:t>
          </a:r>
          <a:endParaRPr lang="es-CO" sz="1100" b="1" i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0</xdr:colOff>
      <xdr:row>15</xdr:row>
      <xdr:rowOff>85726</xdr:rowOff>
    </xdr:from>
    <xdr:to>
      <xdr:col>1</xdr:col>
      <xdr:colOff>1080000</xdr:colOff>
      <xdr:row>17</xdr:row>
      <xdr:rowOff>199201</xdr:rowOff>
    </xdr:to>
    <xdr:sp macro="" textlink="">
      <xdr:nvSpPr>
        <xdr:cNvPr id="23" name="Rectángulo: esquinas redondeadas 22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6D9D61EE-B6B6-407F-8C0E-D95B2442B818}"/>
            </a:ext>
          </a:extLst>
        </xdr:cNvPr>
        <xdr:cNvSpPr/>
      </xdr:nvSpPr>
      <xdr:spPr>
        <a:xfrm>
          <a:off x="114300" y="2819401"/>
          <a:ext cx="1080000" cy="504000"/>
        </a:xfrm>
        <a:prstGeom prst="roundRect">
          <a:avLst/>
        </a:prstGeom>
        <a:gradFill flip="none" rotWithShape="1">
          <a:gsLst>
            <a:gs pos="0">
              <a:schemeClr val="accent6">
                <a:lumMod val="67000"/>
              </a:schemeClr>
            </a:gs>
            <a:gs pos="48000">
              <a:schemeClr val="accent6">
                <a:lumMod val="97000"/>
                <a:lumOff val="3000"/>
              </a:schemeClr>
            </a:gs>
            <a:gs pos="100000">
              <a:schemeClr val="accent6">
                <a:lumMod val="60000"/>
                <a:lumOff val="40000"/>
              </a:schemeClr>
            </a:gs>
          </a:gsLst>
          <a:path path="circle">
            <a:fillToRect l="100000" t="100000"/>
          </a:path>
          <a:tileRect r="-100000" b="-100000"/>
        </a:gradFill>
        <a:ln>
          <a:noFill/>
        </a:ln>
        <a:effectLst>
          <a:glow rad="101600">
            <a:schemeClr val="accent6">
              <a:satMod val="175000"/>
              <a:alpha val="40000"/>
            </a:schemeClr>
          </a:glow>
          <a:outerShdw blurRad="76200" dir="18900000" sy="23000" kx="-1200000" algn="bl" rotWithShape="0">
            <a:prstClr val="black">
              <a:alpha val="20000"/>
            </a:prstClr>
          </a:outerShdw>
          <a:reflection blurRad="6350" stA="50000" endA="300" endPos="55500" dist="101600" dir="5400000" sy="-100000" algn="bl" rotWithShape="0"/>
        </a:effectLst>
        <a:scene3d>
          <a:camera prst="orthographicFront">
            <a:rot lat="0" lon="0" rev="0"/>
          </a:camera>
          <a:lightRig rig="contrasting" dir="t">
            <a:rot lat="0" lon="0" rev="1500000"/>
          </a:lightRig>
        </a:scene3d>
        <a:sp3d prstMaterial="metal">
          <a:bevelT w="88900" h="889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CO" sz="1100" b="1" i="1">
              <a:solidFill>
                <a:sysClr val="windowText" lastClr="000000"/>
              </a:solidFill>
            </a:rPr>
            <a:t>Costos Totales Clasificados</a:t>
          </a:r>
        </a:p>
      </xdr:txBody>
    </xdr:sp>
    <xdr:clientData/>
  </xdr:twoCellAnchor>
  <xdr:twoCellAnchor editAs="absolute">
    <xdr:from>
      <xdr:col>1</xdr:col>
      <xdr:colOff>0</xdr:colOff>
      <xdr:row>18</xdr:row>
      <xdr:rowOff>171451</xdr:rowOff>
    </xdr:from>
    <xdr:to>
      <xdr:col>1</xdr:col>
      <xdr:colOff>1080000</xdr:colOff>
      <xdr:row>21</xdr:row>
      <xdr:rowOff>84901</xdr:rowOff>
    </xdr:to>
    <xdr:sp macro="" textlink="">
      <xdr:nvSpPr>
        <xdr:cNvPr id="24" name="Rectángulo: esquinas redondeadas 23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E6AE337D-2D44-483A-AAB6-89F4B7925ED3}"/>
            </a:ext>
          </a:extLst>
        </xdr:cNvPr>
        <xdr:cNvSpPr/>
      </xdr:nvSpPr>
      <xdr:spPr>
        <a:xfrm>
          <a:off x="114300" y="3495676"/>
          <a:ext cx="1080000" cy="504000"/>
        </a:xfrm>
        <a:prstGeom prst="roundRect">
          <a:avLst/>
        </a:prstGeom>
        <a:gradFill flip="none" rotWithShape="1">
          <a:gsLst>
            <a:gs pos="0">
              <a:schemeClr val="accent6">
                <a:lumMod val="67000"/>
              </a:schemeClr>
            </a:gs>
            <a:gs pos="48000">
              <a:schemeClr val="accent6">
                <a:lumMod val="97000"/>
                <a:lumOff val="3000"/>
              </a:schemeClr>
            </a:gs>
            <a:gs pos="100000">
              <a:schemeClr val="accent6">
                <a:lumMod val="60000"/>
                <a:lumOff val="40000"/>
              </a:schemeClr>
            </a:gs>
          </a:gsLst>
          <a:path path="circle">
            <a:fillToRect l="100000" t="100000"/>
          </a:path>
          <a:tileRect r="-100000" b="-100000"/>
        </a:gradFill>
        <a:ln>
          <a:noFill/>
        </a:ln>
        <a:effectLst>
          <a:glow rad="101600">
            <a:schemeClr val="accent6">
              <a:satMod val="175000"/>
              <a:alpha val="40000"/>
            </a:schemeClr>
          </a:glow>
          <a:outerShdw blurRad="76200" dir="18900000" sy="23000" kx="-1200000" algn="bl" rotWithShape="0">
            <a:prstClr val="black">
              <a:alpha val="20000"/>
            </a:prstClr>
          </a:outerShdw>
          <a:reflection blurRad="6350" stA="50000" endA="300" endPos="55500" dist="101600" dir="5400000" sy="-100000" algn="bl" rotWithShape="0"/>
        </a:effectLst>
        <a:scene3d>
          <a:camera prst="orthographicFront">
            <a:rot lat="0" lon="0" rev="0"/>
          </a:camera>
          <a:lightRig rig="contrasting" dir="t">
            <a:rot lat="0" lon="0" rev="1500000"/>
          </a:lightRig>
        </a:scene3d>
        <a:sp3d prstMaterial="metal">
          <a:bevelT w="88900" h="889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CO" sz="1100" b="1" i="1">
              <a:solidFill>
                <a:sysClr val="windowText" lastClr="000000"/>
              </a:solidFill>
            </a:rPr>
            <a:t>Comparativos</a:t>
          </a:r>
          <a:r>
            <a:rPr lang="es-CO" sz="1100" b="1" i="1" baseline="0">
              <a:solidFill>
                <a:sysClr val="windowText" lastClr="000000"/>
              </a:solidFill>
            </a:rPr>
            <a:t> de Costos</a:t>
          </a:r>
          <a:endParaRPr lang="es-CO" sz="1100" b="1" i="1">
            <a:solidFill>
              <a:sysClr val="windowText" lastClr="000000"/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ego%20Quiroga/AppData/Roaming/Microsoft/Excel/Modelo%20de%20Costos%20Optimizado%20para%20Producci&#243;n%20de%20Caf&#233;%20(version%201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ú Principal"/>
      <sheetName val="Hoja2"/>
      <sheetName val="Inf. Técnica"/>
      <sheetName val="Variables de Entrada"/>
      <sheetName val="Inversión Inicial"/>
      <sheetName val="F1 - Almacigo"/>
      <sheetName val="F1 - Trasplantado"/>
      <sheetName val="INFORMATIVO PROCESO TECNICO"/>
      <sheetName val="F2 - Producción"/>
      <sheetName val="F2 - Recolección"/>
      <sheetName val="INFORMATIVO PROCESO EMPIRICO"/>
      <sheetName val="COST EMPIRICOS VS COST TECNICOS"/>
      <sheetName val="N° PALOS DE CAFÉ VS CARGAS"/>
      <sheetName val="VENT COSECHA EMPIRICA VS TECNIC"/>
      <sheetName val="GANANCIAS EMPIRICA VS TECNICA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0">
          <cell r="D10" t="str">
            <v>Guadaña C230 Shindaiwa</v>
          </cell>
          <cell r="G10">
            <v>1700000</v>
          </cell>
        </row>
        <row r="11">
          <cell r="G11">
            <v>500000</v>
          </cell>
        </row>
        <row r="12">
          <cell r="G12">
            <v>65000</v>
          </cell>
        </row>
        <row r="13">
          <cell r="G13">
            <v>42000</v>
          </cell>
        </row>
        <row r="14">
          <cell r="G14">
            <v>55000</v>
          </cell>
        </row>
        <row r="15">
          <cell r="G15">
            <v>45000</v>
          </cell>
        </row>
        <row r="16">
          <cell r="G16">
            <v>18000</v>
          </cell>
        </row>
        <row r="17">
          <cell r="G17">
            <v>43000</v>
          </cell>
        </row>
        <row r="18">
          <cell r="G18">
            <v>45000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showGridLines="0" tabSelected="1" workbookViewId="0">
      <pane xSplit="18" ySplit="23" topLeftCell="S24" activePane="bottomRight" state="frozenSplit"/>
      <selection pane="topRight" activeCell="D1" sqref="D1"/>
      <selection pane="bottomLeft" activeCell="A16" sqref="A16"/>
      <selection pane="bottomRight"/>
    </sheetView>
  </sheetViews>
  <sheetFormatPr baseColWidth="10" defaultRowHeight="15" x14ac:dyDescent="0.25"/>
  <cols>
    <col min="1" max="1" width="1.7109375" customWidth="1"/>
    <col min="2" max="2" width="17.7109375" customWidth="1"/>
    <col min="3" max="3" width="0.85546875" customWidth="1"/>
    <col min="18" max="18" width="2.5703125" customWidth="1"/>
  </cols>
  <sheetData>
    <row r="1" ht="6.95" customHeight="1" x14ac:dyDescent="0.25"/>
    <row r="3" ht="6.95" customHeight="1" x14ac:dyDescent="0.25"/>
    <row r="4" ht="15" customHeight="1" x14ac:dyDescent="0.25"/>
  </sheetData>
  <sheetProtection algorithmName="SHA-512" hashValue="uqSjDfbiY6wi8uS4eX9QVhiU/+uWBXK1AXZscNJt5MvijM7LaLubpBVZk+ymzncG5T6M8rqYrMJxyFrFfeIufQ==" saltValue="MwaLCeFkwZHC0JMSURW97A==" spinCount="100000" sheet="1" objects="1" scenarios="1"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showGridLines="0" workbookViewId="0">
      <pane xSplit="19" ySplit="23" topLeftCell="T24" activePane="bottomRight" state="frozenSplit"/>
      <selection pane="topRight" activeCell="D1" sqref="D1"/>
      <selection pane="bottomLeft" activeCell="A4" sqref="A4"/>
      <selection pane="bottomRight"/>
    </sheetView>
  </sheetViews>
  <sheetFormatPr baseColWidth="10" defaultRowHeight="15" x14ac:dyDescent="0.25"/>
  <cols>
    <col min="1" max="1" width="1.7109375" customWidth="1"/>
    <col min="2" max="2" width="17.7109375" customWidth="1"/>
    <col min="3" max="3" width="0.85546875" customWidth="1"/>
    <col min="4" max="4" width="20.7109375" style="61" customWidth="1"/>
    <col min="5" max="5" width="14.7109375" style="61" customWidth="1"/>
    <col min="6" max="6" width="0.85546875" style="61" customWidth="1"/>
    <col min="7" max="9" width="10.7109375" style="61" customWidth="1"/>
    <col min="10" max="11" width="0.85546875" customWidth="1"/>
    <col min="12" max="12" width="20.7109375" style="61" customWidth="1"/>
    <col min="13" max="13" width="14.7109375" style="61" customWidth="1"/>
    <col min="14" max="14" width="0.85546875" style="61" customWidth="1"/>
    <col min="15" max="16384" width="11.42578125" style="61"/>
  </cols>
  <sheetData>
    <row r="1" spans="4:13" ht="6.95" customHeight="1" x14ac:dyDescent="0.25"/>
    <row r="2" spans="4:13" ht="18" customHeight="1" x14ac:dyDescent="0.3">
      <c r="D2" s="109" t="s">
        <v>198</v>
      </c>
      <c r="E2" s="109"/>
      <c r="F2" s="109"/>
      <c r="G2" s="109"/>
      <c r="H2" s="109"/>
      <c r="I2" s="109"/>
      <c r="J2" s="109"/>
      <c r="K2" s="109"/>
      <c r="L2" s="109"/>
      <c r="M2" s="109"/>
    </row>
    <row r="3" spans="4:13" ht="6.95" customHeight="1" thickBot="1" x14ac:dyDescent="0.3"/>
    <row r="4" spans="4:13" ht="15" customHeight="1" x14ac:dyDescent="0.25">
      <c r="D4" s="110" t="s">
        <v>165</v>
      </c>
      <c r="E4" s="112" t="s">
        <v>124</v>
      </c>
      <c r="L4" s="110" t="s">
        <v>173</v>
      </c>
      <c r="M4" s="112" t="s">
        <v>124</v>
      </c>
    </row>
    <row r="5" spans="4:13" ht="15" customHeight="1" thickBot="1" x14ac:dyDescent="0.3">
      <c r="D5" s="111"/>
      <c r="E5" s="113"/>
      <c r="L5" s="111"/>
      <c r="M5" s="113"/>
    </row>
    <row r="6" spans="4:13" x14ac:dyDescent="0.25">
      <c r="D6" s="67" t="s">
        <v>166</v>
      </c>
      <c r="E6" s="89">
        <f>'F1 - Almacigo'!H37</f>
        <v>1230527.7777777778</v>
      </c>
      <c r="L6" s="67" t="s">
        <v>170</v>
      </c>
      <c r="M6" s="89">
        <f>'Costos Totales'!H10</f>
        <v>2367000</v>
      </c>
    </row>
    <row r="7" spans="4:13" x14ac:dyDescent="0.25">
      <c r="D7" s="67" t="s">
        <v>167</v>
      </c>
      <c r="E7" s="89">
        <f>'F1 - Trasplantado'!H30</f>
        <v>1214680.5555555555</v>
      </c>
      <c r="L7" s="67" t="s">
        <v>171</v>
      </c>
      <c r="M7" s="89">
        <f>'Costos Totales'!H18</f>
        <v>2825000</v>
      </c>
    </row>
    <row r="8" spans="4:13" ht="15.75" thickBot="1" x14ac:dyDescent="0.3">
      <c r="D8" s="67" t="s">
        <v>168</v>
      </c>
      <c r="E8" s="89">
        <f>'F2 - Producción'!H33</f>
        <v>2358972.222222222</v>
      </c>
      <c r="L8" s="67" t="s">
        <v>172</v>
      </c>
      <c r="M8" s="89">
        <f>'Costos Totales'!H26</f>
        <v>1284541.6666666665</v>
      </c>
    </row>
    <row r="9" spans="4:13" ht="15.75" thickBot="1" x14ac:dyDescent="0.3">
      <c r="D9" s="72" t="s">
        <v>169</v>
      </c>
      <c r="E9" s="89">
        <f>'F2 - Recolección'!H35</f>
        <v>1672361.111111111</v>
      </c>
      <c r="L9" s="85" t="s">
        <v>174</v>
      </c>
      <c r="M9" s="94">
        <f>SUM(M6:M8)</f>
        <v>6476541.666666666</v>
      </c>
    </row>
    <row r="10" spans="4:13" ht="15.75" thickBot="1" x14ac:dyDescent="0.3">
      <c r="D10" s="85" t="s">
        <v>174</v>
      </c>
      <c r="E10" s="94">
        <f>SUM(E6:E9)</f>
        <v>6476541.666666666</v>
      </c>
      <c r="L10" s="98"/>
      <c r="M10" s="97"/>
    </row>
    <row r="11" spans="4:13" x14ac:dyDescent="0.25">
      <c r="D11" s="95"/>
      <c r="E11" s="97"/>
    </row>
  </sheetData>
  <mergeCells count="5">
    <mergeCell ref="D4:D5"/>
    <mergeCell ref="E4:E5"/>
    <mergeCell ref="L4:L5"/>
    <mergeCell ref="M4:M5"/>
    <mergeCell ref="D2:M2"/>
  </mergeCells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showGridLines="0" workbookViewId="0">
      <pane xSplit="17" ySplit="23" topLeftCell="R30" activePane="bottomRight" state="frozenSplit"/>
      <selection pane="topRight" activeCell="D1" sqref="D1"/>
      <selection pane="bottomLeft" activeCell="A5" sqref="A5"/>
      <selection pane="bottomRight"/>
    </sheetView>
  </sheetViews>
  <sheetFormatPr baseColWidth="10" defaultRowHeight="15" x14ac:dyDescent="0.25"/>
  <cols>
    <col min="1" max="1" width="1.7109375" customWidth="1"/>
    <col min="2" max="2" width="17.7109375" customWidth="1"/>
    <col min="3" max="3" width="0.85546875" customWidth="1"/>
    <col min="4" max="4" width="27.7109375" bestFit="1" customWidth="1"/>
    <col min="5" max="5" width="13.5703125" bestFit="1" customWidth="1"/>
    <col min="6" max="6" width="0.85546875" customWidth="1"/>
  </cols>
  <sheetData>
    <row r="1" spans="1:16" s="61" customFormat="1" ht="6.95" customHeight="1" x14ac:dyDescent="0.25">
      <c r="A1"/>
      <c r="B1"/>
      <c r="C1"/>
      <c r="I1"/>
      <c r="J1"/>
    </row>
    <row r="2" spans="1:16" s="61" customFormat="1" ht="18" customHeight="1" x14ac:dyDescent="0.3">
      <c r="A2"/>
      <c r="B2"/>
      <c r="C2"/>
      <c r="D2" s="109" t="s">
        <v>176</v>
      </c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79"/>
    </row>
    <row r="3" spans="1:16" s="61" customFormat="1" ht="6.95" customHeight="1" x14ac:dyDescent="0.25">
      <c r="A3"/>
      <c r="B3"/>
      <c r="C3"/>
      <c r="I3"/>
      <c r="J3"/>
    </row>
    <row r="4" spans="1:16" x14ac:dyDescent="0.25">
      <c r="E4" s="99" t="s">
        <v>175</v>
      </c>
    </row>
    <row r="5" spans="1:16" x14ac:dyDescent="0.25">
      <c r="D5" s="100" t="s">
        <v>181</v>
      </c>
      <c r="E5" s="104">
        <f>'Costos Totales'!H28</f>
        <v>6476541.666666666</v>
      </c>
    </row>
    <row r="6" spans="1:16" x14ac:dyDescent="0.25">
      <c r="D6" s="100" t="s">
        <v>182</v>
      </c>
      <c r="E6" s="104">
        <f>'Informativo Proceso Empírico'!G9*0.65</f>
        <v>4329325</v>
      </c>
    </row>
    <row r="7" spans="1:16" x14ac:dyDescent="0.25">
      <c r="D7" s="100" t="s">
        <v>203</v>
      </c>
      <c r="E7" s="104">
        <f>E5-E6</f>
        <v>2147216.666666666</v>
      </c>
    </row>
    <row r="8" spans="1:16" x14ac:dyDescent="0.25">
      <c r="D8" s="100" t="s">
        <v>204</v>
      </c>
      <c r="E8" s="105">
        <f>E7/E6</f>
        <v>0.49597031099921257</v>
      </c>
    </row>
  </sheetData>
  <mergeCells count="1">
    <mergeCell ref="D2:O2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showGridLines="0" workbookViewId="0">
      <pane xSplit="17" ySplit="23" topLeftCell="R24" activePane="bottomRight" state="frozenSplit"/>
      <selection pane="topRight" activeCell="D1" sqref="D1"/>
      <selection pane="bottomLeft" activeCell="A9" sqref="A9"/>
      <selection pane="bottomRight" activeCell="D2" sqref="D2:O23"/>
    </sheetView>
  </sheetViews>
  <sheetFormatPr baseColWidth="10" defaultRowHeight="15" x14ac:dyDescent="0.25"/>
  <cols>
    <col min="1" max="1" width="1.7109375" customWidth="1"/>
    <col min="2" max="2" width="17.7109375" customWidth="1"/>
    <col min="3" max="3" width="0.85546875" customWidth="1"/>
    <col min="4" max="4" width="25.7109375" customWidth="1"/>
    <col min="5" max="6" width="13.7109375" customWidth="1"/>
    <col min="7" max="7" width="0.85546875" customWidth="1"/>
    <col min="8" max="15" width="11.7109375" customWidth="1"/>
    <col min="17" max="17" width="5.85546875" customWidth="1"/>
  </cols>
  <sheetData>
    <row r="1" spans="1:16" s="61" customFormat="1" ht="6.95" customHeight="1" x14ac:dyDescent="0.25">
      <c r="A1"/>
      <c r="B1"/>
      <c r="C1"/>
      <c r="M1"/>
      <c r="N1"/>
    </row>
    <row r="2" spans="1:16" s="61" customFormat="1" ht="18" customHeight="1" x14ac:dyDescent="0.3">
      <c r="A2"/>
      <c r="B2"/>
      <c r="C2"/>
      <c r="D2" s="109" t="s">
        <v>183</v>
      </c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79"/>
    </row>
    <row r="3" spans="1:16" s="61" customFormat="1" ht="6.95" customHeight="1" x14ac:dyDescent="0.25">
      <c r="A3"/>
      <c r="B3"/>
      <c r="C3"/>
      <c r="M3"/>
      <c r="N3"/>
    </row>
    <row r="4" spans="1:16" ht="15" customHeight="1" x14ac:dyDescent="0.25">
      <c r="E4" s="99" t="s">
        <v>179</v>
      </c>
      <c r="F4" s="99" t="s">
        <v>180</v>
      </c>
    </row>
    <row r="5" spans="1:16" ht="15" customHeight="1" x14ac:dyDescent="0.25">
      <c r="D5" s="100" t="s">
        <v>177</v>
      </c>
      <c r="E5" s="102">
        <v>4500</v>
      </c>
      <c r="F5" s="102">
        <v>5000</v>
      </c>
    </row>
    <row r="6" spans="1:16" ht="15" customHeight="1" x14ac:dyDescent="0.25">
      <c r="D6" s="100" t="s">
        <v>178</v>
      </c>
      <c r="E6" s="102">
        <v>14</v>
      </c>
      <c r="F6" s="102">
        <v>8</v>
      </c>
    </row>
    <row r="7" spans="1:16" ht="15" customHeight="1" x14ac:dyDescent="0.25">
      <c r="D7" s="100" t="s">
        <v>186</v>
      </c>
      <c r="E7" s="102">
        <f>E6*125</f>
        <v>1750</v>
      </c>
      <c r="F7" s="102">
        <f>F6*125</f>
        <v>1000</v>
      </c>
    </row>
    <row r="8" spans="1:16" ht="15" customHeight="1" x14ac:dyDescent="0.25">
      <c r="D8" s="100" t="s">
        <v>203</v>
      </c>
      <c r="E8" s="102">
        <f>E7-F7</f>
        <v>750</v>
      </c>
    </row>
    <row r="9" spans="1:16" ht="15" customHeight="1" x14ac:dyDescent="0.25">
      <c r="D9" s="100" t="s">
        <v>206</v>
      </c>
      <c r="E9" s="108">
        <f>E8/F7</f>
        <v>0.75</v>
      </c>
    </row>
    <row r="10" spans="1:16" ht="15" customHeight="1" x14ac:dyDescent="0.25"/>
    <row r="11" spans="1:16" ht="15" customHeight="1" x14ac:dyDescent="0.25"/>
  </sheetData>
  <mergeCells count="1">
    <mergeCell ref="D2:O2"/>
  </mergeCells>
  <pageMargins left="0.7" right="0.7" top="0.75" bottom="0.75" header="0.3" footer="0.3"/>
  <pageSetup orientation="portrait" horizontalDpi="4294967293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showGridLines="0" workbookViewId="0">
      <pane xSplit="17" ySplit="23" topLeftCell="R54" activePane="bottomRight" state="frozenSplit"/>
      <selection pane="topRight" activeCell="D1" sqref="D1"/>
      <selection pane="bottomLeft" activeCell="A24" sqref="A24"/>
      <selection pane="bottomRight" activeCell="E11" sqref="E11"/>
    </sheetView>
  </sheetViews>
  <sheetFormatPr baseColWidth="10" defaultRowHeight="15" x14ac:dyDescent="0.25"/>
  <cols>
    <col min="1" max="1" width="1.7109375" customWidth="1"/>
    <col min="2" max="2" width="17.7109375" customWidth="1"/>
    <col min="3" max="3" width="0.85546875" customWidth="1"/>
    <col min="4" max="4" width="25.7109375" customWidth="1"/>
    <col min="5" max="6" width="13.7109375" customWidth="1"/>
    <col min="7" max="7" width="0.85546875" customWidth="1"/>
    <col min="8" max="15" width="11.7109375" customWidth="1"/>
    <col min="17" max="17" width="6.28515625" customWidth="1"/>
  </cols>
  <sheetData>
    <row r="1" spans="1:16" s="61" customFormat="1" ht="6.95" customHeight="1" x14ac:dyDescent="0.25">
      <c r="A1"/>
      <c r="B1"/>
      <c r="C1"/>
      <c r="M1"/>
      <c r="N1"/>
    </row>
    <row r="2" spans="1:16" s="61" customFormat="1" ht="18" customHeight="1" x14ac:dyDescent="0.3">
      <c r="A2"/>
      <c r="B2"/>
      <c r="C2"/>
      <c r="D2" s="109" t="s">
        <v>190</v>
      </c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79"/>
    </row>
    <row r="3" spans="1:16" s="61" customFormat="1" ht="6.95" customHeight="1" x14ac:dyDescent="0.25">
      <c r="A3"/>
      <c r="B3"/>
      <c r="C3"/>
      <c r="M3"/>
      <c r="N3"/>
    </row>
    <row r="4" spans="1:16" ht="15" customHeight="1" x14ac:dyDescent="0.25">
      <c r="D4" s="100"/>
      <c r="E4" s="101" t="s">
        <v>179</v>
      </c>
      <c r="F4" s="101" t="s">
        <v>180</v>
      </c>
    </row>
    <row r="5" spans="1:16" ht="15" customHeight="1" x14ac:dyDescent="0.25">
      <c r="D5" s="100" t="s">
        <v>178</v>
      </c>
      <c r="E5" s="102">
        <v>16</v>
      </c>
      <c r="F5" s="102">
        <v>8</v>
      </c>
    </row>
    <row r="6" spans="1:16" ht="15" customHeight="1" x14ac:dyDescent="0.25">
      <c r="D6" s="100" t="s">
        <v>184</v>
      </c>
      <c r="E6" s="103">
        <v>1450000</v>
      </c>
      <c r="F6" s="103">
        <v>950000</v>
      </c>
    </row>
    <row r="7" spans="1:16" ht="15" customHeight="1" x14ac:dyDescent="0.25">
      <c r="D7" s="100" t="s">
        <v>185</v>
      </c>
      <c r="E7" s="103">
        <f>E5*E6</f>
        <v>23200000</v>
      </c>
      <c r="F7" s="103">
        <f>F5*F6</f>
        <v>7600000</v>
      </c>
    </row>
    <row r="8" spans="1:16" ht="15" customHeight="1" x14ac:dyDescent="0.25">
      <c r="D8" s="100" t="s">
        <v>207</v>
      </c>
      <c r="E8" s="103">
        <f>E6-F6</f>
        <v>500000</v>
      </c>
    </row>
    <row r="9" spans="1:16" ht="15" customHeight="1" x14ac:dyDescent="0.25">
      <c r="D9" s="100" t="s">
        <v>208</v>
      </c>
      <c r="E9" s="105">
        <f>E8/F6</f>
        <v>0.52631578947368418</v>
      </c>
    </row>
    <row r="10" spans="1:16" ht="15" customHeight="1" x14ac:dyDescent="0.25">
      <c r="D10" s="100" t="s">
        <v>209</v>
      </c>
      <c r="E10" s="103">
        <f>E7-F7</f>
        <v>15600000</v>
      </c>
    </row>
    <row r="11" spans="1:16" ht="15" customHeight="1" x14ac:dyDescent="0.25">
      <c r="D11" s="100" t="s">
        <v>210</v>
      </c>
      <c r="E11" s="105">
        <f>E10/F7</f>
        <v>2.0526315789473686</v>
      </c>
    </row>
    <row r="12" spans="1:16" ht="15" customHeight="1" x14ac:dyDescent="0.25"/>
    <row r="13" spans="1:16" ht="15" customHeight="1" x14ac:dyDescent="0.25"/>
    <row r="14" spans="1:16" ht="15" customHeight="1" x14ac:dyDescent="0.25"/>
  </sheetData>
  <mergeCells count="1">
    <mergeCell ref="D2:O2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showGridLines="0" workbookViewId="0">
      <pane xSplit="17" ySplit="23" topLeftCell="R24" activePane="bottomRight" state="frozenSplit"/>
      <selection pane="topRight" activeCell="D1" sqref="D1"/>
      <selection pane="bottomLeft" activeCell="A8" sqref="A8"/>
      <selection pane="bottomRight" activeCell="D1" sqref="D1:O23"/>
    </sheetView>
  </sheetViews>
  <sheetFormatPr baseColWidth="10" defaultRowHeight="15" x14ac:dyDescent="0.25"/>
  <cols>
    <col min="1" max="1" width="1.7109375" customWidth="1"/>
    <col min="2" max="2" width="17.7109375" customWidth="1"/>
    <col min="3" max="3" width="0.85546875" customWidth="1"/>
    <col min="4" max="4" width="25.7109375" customWidth="1"/>
    <col min="5" max="6" width="13.7109375" customWidth="1"/>
    <col min="7" max="7" width="0.85546875" customWidth="1"/>
    <col min="8" max="15" width="11.7109375" customWidth="1"/>
    <col min="17" max="17" width="6.85546875" customWidth="1"/>
  </cols>
  <sheetData>
    <row r="1" spans="1:16" s="61" customFormat="1" ht="6.95" customHeight="1" x14ac:dyDescent="0.25">
      <c r="A1"/>
      <c r="B1"/>
      <c r="C1"/>
      <c r="M1"/>
      <c r="N1"/>
    </row>
    <row r="2" spans="1:16" s="61" customFormat="1" ht="18" customHeight="1" x14ac:dyDescent="0.3">
      <c r="A2"/>
      <c r="B2"/>
      <c r="C2"/>
      <c r="D2" s="109" t="s">
        <v>191</v>
      </c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79"/>
    </row>
    <row r="3" spans="1:16" s="61" customFormat="1" ht="6.95" customHeight="1" x14ac:dyDescent="0.25">
      <c r="A3"/>
      <c r="B3"/>
      <c r="C3"/>
      <c r="M3"/>
      <c r="N3"/>
    </row>
    <row r="4" spans="1:16" ht="15" customHeight="1" x14ac:dyDescent="0.25">
      <c r="E4" s="99" t="s">
        <v>179</v>
      </c>
      <c r="F4" s="99" t="s">
        <v>180</v>
      </c>
    </row>
    <row r="5" spans="1:16" ht="15" customHeight="1" x14ac:dyDescent="0.25">
      <c r="D5" s="100" t="s">
        <v>187</v>
      </c>
      <c r="E5" s="103">
        <f>'Comparativo Ingresos'!E7</f>
        <v>23200000</v>
      </c>
      <c r="F5" s="103">
        <f>'Comparativo Ingresos'!F7</f>
        <v>7600000</v>
      </c>
    </row>
    <row r="6" spans="1:16" ht="15" customHeight="1" x14ac:dyDescent="0.25">
      <c r="D6" s="100" t="s">
        <v>188</v>
      </c>
      <c r="E6" s="103">
        <f>'Comparativo Costos'!E5</f>
        <v>6476541.666666666</v>
      </c>
      <c r="F6" s="103">
        <f>'Comparativo Costos'!E6</f>
        <v>4329325</v>
      </c>
    </row>
    <row r="7" spans="1:16" ht="15" customHeight="1" x14ac:dyDescent="0.25">
      <c r="D7" s="100" t="s">
        <v>189</v>
      </c>
      <c r="E7" s="104">
        <f>E5-E6</f>
        <v>16723458.333333334</v>
      </c>
      <c r="F7" s="104">
        <f>F5-F6</f>
        <v>3270675</v>
      </c>
    </row>
    <row r="8" spans="1:16" ht="15" customHeight="1" x14ac:dyDescent="0.25">
      <c r="D8" s="100" t="s">
        <v>205</v>
      </c>
      <c r="E8" s="107">
        <f>E7/E6</f>
        <v>2.5821586880858485</v>
      </c>
      <c r="F8" s="107">
        <f>F7/F6</f>
        <v>0.75546996356244911</v>
      </c>
    </row>
    <row r="9" spans="1:16" ht="15" customHeight="1" x14ac:dyDescent="0.25">
      <c r="D9" s="100"/>
      <c r="E9" s="106"/>
      <c r="F9" s="106"/>
    </row>
    <row r="10" spans="1:16" ht="15" customHeight="1" x14ac:dyDescent="0.25"/>
    <row r="11" spans="1:16" ht="15" customHeight="1" x14ac:dyDescent="0.25"/>
    <row r="12" spans="1:16" ht="15" customHeight="1" x14ac:dyDescent="0.25"/>
    <row r="13" spans="1:16" ht="15" customHeight="1" x14ac:dyDescent="0.25"/>
    <row r="14" spans="1:16" ht="15" customHeight="1" x14ac:dyDescent="0.25"/>
    <row r="15" spans="1:16" ht="15" customHeight="1" x14ac:dyDescent="0.25"/>
  </sheetData>
  <mergeCells count="1">
    <mergeCell ref="D2:O2"/>
  </mergeCells>
  <pageMargins left="0.7" right="0.7" top="0.75" bottom="0.75" header="0.3" footer="0.3"/>
  <pageSetup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94"/>
  <sheetViews>
    <sheetView topLeftCell="A72" zoomScaleNormal="100" workbookViewId="0">
      <selection activeCell="B82" sqref="B82:F94"/>
    </sheetView>
  </sheetViews>
  <sheetFormatPr baseColWidth="10" defaultRowHeight="15" x14ac:dyDescent="0.25"/>
  <cols>
    <col min="2" max="2" width="27.140625" customWidth="1"/>
    <col min="3" max="3" width="24.140625" bestFit="1" customWidth="1"/>
    <col min="4" max="4" width="10.5703125" customWidth="1"/>
    <col min="5" max="5" width="19.85546875" customWidth="1"/>
    <col min="6" max="6" width="26.5703125" customWidth="1"/>
    <col min="7" max="7" width="12.85546875" customWidth="1"/>
    <col min="8" max="8" width="21.85546875" customWidth="1"/>
    <col min="9" max="9" width="13.42578125" customWidth="1"/>
    <col min="10" max="10" width="30.28515625" customWidth="1"/>
  </cols>
  <sheetData>
    <row r="1" spans="2:8" ht="15.75" thickBot="1" x14ac:dyDescent="0.3"/>
    <row r="2" spans="2:8" x14ac:dyDescent="0.25">
      <c r="B2" s="126" t="s">
        <v>30</v>
      </c>
      <c r="C2" s="128"/>
      <c r="F2" s="126" t="s">
        <v>75</v>
      </c>
      <c r="G2" s="128"/>
    </row>
    <row r="3" spans="2:8" ht="15.75" thickBot="1" x14ac:dyDescent="0.3">
      <c r="B3" s="129"/>
      <c r="C3" s="131"/>
      <c r="F3" s="129"/>
      <c r="G3" s="131"/>
    </row>
    <row r="4" spans="2:8" ht="31.5" customHeight="1" thickBot="1" x14ac:dyDescent="0.3">
      <c r="B4" s="7" t="s">
        <v>0</v>
      </c>
      <c r="C4" s="7" t="s">
        <v>22</v>
      </c>
      <c r="E4" s="1"/>
      <c r="F4" s="7" t="s">
        <v>76</v>
      </c>
      <c r="G4" s="7" t="s">
        <v>77</v>
      </c>
      <c r="H4" s="9"/>
    </row>
    <row r="5" spans="2:8" ht="45" customHeight="1" thickBot="1" x14ac:dyDescent="0.3">
      <c r="B5" s="6" t="s">
        <v>28</v>
      </c>
      <c r="C5" s="8" t="s">
        <v>23</v>
      </c>
      <c r="F5" s="47" t="s">
        <v>43</v>
      </c>
      <c r="G5" s="48">
        <f>+D48</f>
        <v>2648500</v>
      </c>
    </row>
    <row r="6" spans="2:8" ht="30.75" thickBot="1" x14ac:dyDescent="0.3">
      <c r="B6" s="2" t="s">
        <v>95</v>
      </c>
      <c r="C6" s="54">
        <v>5000</v>
      </c>
      <c r="F6" s="50" t="s">
        <v>56</v>
      </c>
      <c r="G6" s="48">
        <f>+D61</f>
        <v>1172000</v>
      </c>
    </row>
    <row r="7" spans="2:8" ht="30.75" thickBot="1" x14ac:dyDescent="0.3">
      <c r="B7" s="2" t="s">
        <v>44</v>
      </c>
      <c r="C7" s="3">
        <v>25000</v>
      </c>
      <c r="E7" s="1"/>
      <c r="F7" s="47" t="s">
        <v>70</v>
      </c>
      <c r="G7" s="48">
        <f>+D77</f>
        <v>1640000</v>
      </c>
    </row>
    <row r="8" spans="2:8" ht="30.75" thickBot="1" x14ac:dyDescent="0.3">
      <c r="B8" s="4" t="s">
        <v>29</v>
      </c>
      <c r="C8" s="5">
        <v>8</v>
      </c>
      <c r="F8" s="47" t="s">
        <v>78</v>
      </c>
      <c r="G8" s="49">
        <f>+F93</f>
        <v>1200000</v>
      </c>
    </row>
    <row r="9" spans="2:8" ht="15.75" thickBot="1" x14ac:dyDescent="0.3">
      <c r="F9" s="51" t="s">
        <v>4</v>
      </c>
      <c r="G9" s="52">
        <f>SUM(G5:G8)</f>
        <v>6660500</v>
      </c>
    </row>
    <row r="10" spans="2:8" x14ac:dyDescent="0.25">
      <c r="B10" s="146" t="s">
        <v>40</v>
      </c>
      <c r="C10" s="147"/>
      <c r="D10" s="148"/>
    </row>
    <row r="11" spans="2:8" ht="15.75" thickBot="1" x14ac:dyDescent="0.3">
      <c r="B11" s="149"/>
      <c r="C11" s="150"/>
      <c r="D11" s="151"/>
    </row>
    <row r="12" spans="2:8" ht="15.75" thickBot="1" x14ac:dyDescent="0.3">
      <c r="B12" s="18" t="s">
        <v>41</v>
      </c>
      <c r="C12" s="18" t="s">
        <v>1</v>
      </c>
      <c r="D12" s="18" t="s">
        <v>42</v>
      </c>
    </row>
    <row r="13" spans="2:8" ht="15.75" thickBot="1" x14ac:dyDescent="0.3">
      <c r="B13" s="19" t="s">
        <v>27</v>
      </c>
      <c r="C13" s="20" t="s">
        <v>9</v>
      </c>
      <c r="D13" s="20">
        <v>2</v>
      </c>
    </row>
    <row r="14" spans="2:8" ht="15.75" thickBot="1" x14ac:dyDescent="0.3">
      <c r="B14" s="21" t="s">
        <v>13</v>
      </c>
      <c r="C14" s="20" t="s">
        <v>14</v>
      </c>
      <c r="D14" s="20">
        <v>1</v>
      </c>
    </row>
    <row r="15" spans="2:8" ht="15.75" thickBot="1" x14ac:dyDescent="0.3">
      <c r="B15" s="22" t="s">
        <v>18</v>
      </c>
      <c r="C15" s="20" t="s">
        <v>14</v>
      </c>
      <c r="D15" s="20">
        <v>1</v>
      </c>
    </row>
    <row r="16" spans="2:8" ht="15.75" thickBot="1" x14ac:dyDescent="0.3">
      <c r="B16" s="22" t="s">
        <v>19</v>
      </c>
      <c r="C16" s="20" t="s">
        <v>14</v>
      </c>
      <c r="D16" s="20">
        <v>2</v>
      </c>
    </row>
    <row r="17" spans="2:10" ht="26.25" thickBot="1" x14ac:dyDescent="0.3">
      <c r="B17" s="22" t="s">
        <v>39</v>
      </c>
      <c r="C17" s="20" t="s">
        <v>14</v>
      </c>
      <c r="D17" s="20">
        <v>1</v>
      </c>
    </row>
    <row r="18" spans="2:10" ht="15.75" thickBot="1" x14ac:dyDescent="0.3">
      <c r="B18" s="21" t="s">
        <v>20</v>
      </c>
      <c r="C18" s="20" t="s">
        <v>14</v>
      </c>
      <c r="D18" s="20">
        <v>2</v>
      </c>
    </row>
    <row r="19" spans="2:10" ht="15.75" thickBot="1" x14ac:dyDescent="0.3">
      <c r="B19" s="23" t="s">
        <v>21</v>
      </c>
      <c r="C19" s="20" t="s">
        <v>14</v>
      </c>
      <c r="D19" s="20">
        <v>1</v>
      </c>
    </row>
    <row r="20" spans="2:10" ht="26.25" thickBot="1" x14ac:dyDescent="0.3">
      <c r="B20" s="23" t="s">
        <v>71</v>
      </c>
      <c r="C20" s="20" t="s">
        <v>14</v>
      </c>
      <c r="D20" s="20">
        <v>1</v>
      </c>
    </row>
    <row r="21" spans="2:10" ht="15.75" thickBot="1" x14ac:dyDescent="0.3">
      <c r="B21" s="23" t="s">
        <v>72</v>
      </c>
      <c r="C21" s="20" t="s">
        <v>14</v>
      </c>
      <c r="D21" s="20">
        <v>1</v>
      </c>
    </row>
    <row r="22" spans="2:10" ht="15.75" thickBot="1" x14ac:dyDescent="0.3">
      <c r="B22" s="23" t="s">
        <v>73</v>
      </c>
      <c r="C22" s="20" t="s">
        <v>14</v>
      </c>
      <c r="D22" s="20">
        <v>1</v>
      </c>
    </row>
    <row r="24" spans="2:10" ht="15" customHeight="1" thickBot="1" x14ac:dyDescent="0.3"/>
    <row r="25" spans="2:10" ht="15.75" customHeight="1" x14ac:dyDescent="0.25">
      <c r="B25" s="134" t="s">
        <v>43</v>
      </c>
      <c r="C25" s="135"/>
      <c r="D25" s="135"/>
      <c r="E25" s="135"/>
      <c r="F25" s="136"/>
      <c r="H25" s="126" t="s">
        <v>31</v>
      </c>
      <c r="I25" s="127"/>
      <c r="J25" s="128"/>
    </row>
    <row r="26" spans="2:10" ht="21" customHeight="1" thickBot="1" x14ac:dyDescent="0.3">
      <c r="B26" s="137"/>
      <c r="C26" s="138"/>
      <c r="D26" s="138"/>
      <c r="E26" s="138"/>
      <c r="F26" s="139"/>
      <c r="H26" s="129"/>
      <c r="I26" s="130"/>
      <c r="J26" s="131"/>
    </row>
    <row r="27" spans="2:10" ht="16.5" customHeight="1" x14ac:dyDescent="0.25">
      <c r="B27" s="124" t="s">
        <v>0</v>
      </c>
      <c r="C27" s="141" t="s">
        <v>1</v>
      </c>
      <c r="D27" s="141" t="s">
        <v>2</v>
      </c>
      <c r="E27" s="141" t="s">
        <v>36</v>
      </c>
      <c r="F27" s="141" t="s">
        <v>3</v>
      </c>
      <c r="H27" s="132" t="s">
        <v>24</v>
      </c>
      <c r="I27" s="132" t="s">
        <v>25</v>
      </c>
      <c r="J27" s="132" t="s">
        <v>26</v>
      </c>
    </row>
    <row r="28" spans="2:10" ht="15.75" thickBot="1" x14ac:dyDescent="0.3">
      <c r="B28" s="125"/>
      <c r="C28" s="142"/>
      <c r="D28" s="142"/>
      <c r="E28" s="142"/>
      <c r="F28" s="142"/>
      <c r="H28" s="152"/>
      <c r="I28" s="133"/>
      <c r="J28" s="133"/>
    </row>
    <row r="29" spans="2:10" ht="37.5" customHeight="1" thickBot="1" x14ac:dyDescent="0.3">
      <c r="B29" s="12" t="s">
        <v>96</v>
      </c>
      <c r="C29" s="13" t="s">
        <v>5</v>
      </c>
      <c r="D29" s="29">
        <v>20</v>
      </c>
      <c r="E29" s="31">
        <v>10000</v>
      </c>
      <c r="F29" s="31">
        <f t="shared" ref="F29:F44" si="0">+E29*D29</f>
        <v>200000</v>
      </c>
      <c r="H29" s="27" t="s">
        <v>97</v>
      </c>
      <c r="I29" s="143" t="s">
        <v>33</v>
      </c>
      <c r="J29" s="27" t="s">
        <v>34</v>
      </c>
    </row>
    <row r="30" spans="2:10" ht="30" customHeight="1" thickBot="1" x14ac:dyDescent="0.3">
      <c r="B30" s="28" t="s">
        <v>6</v>
      </c>
      <c r="C30" s="33" t="s">
        <v>7</v>
      </c>
      <c r="D30" s="30">
        <v>5</v>
      </c>
      <c r="E30" s="32">
        <v>16000</v>
      </c>
      <c r="F30" s="32">
        <f t="shared" si="0"/>
        <v>80000</v>
      </c>
      <c r="H30" s="119" t="s">
        <v>32</v>
      </c>
      <c r="I30" s="144"/>
      <c r="J30" s="27" t="s">
        <v>35</v>
      </c>
    </row>
    <row r="31" spans="2:10" ht="21" customHeight="1" thickBot="1" x14ac:dyDescent="0.3">
      <c r="B31" s="10" t="s">
        <v>16</v>
      </c>
      <c r="C31" s="11" t="s">
        <v>5</v>
      </c>
      <c r="D31" s="17">
        <v>1</v>
      </c>
      <c r="E31" s="16">
        <v>12000</v>
      </c>
      <c r="F31" s="16">
        <f t="shared" si="0"/>
        <v>12000</v>
      </c>
      <c r="H31" s="121"/>
      <c r="I31" s="144"/>
      <c r="J31" s="122" t="s">
        <v>48</v>
      </c>
    </row>
    <row r="32" spans="2:10" ht="26.25" thickBot="1" x14ac:dyDescent="0.3">
      <c r="B32" s="10" t="s">
        <v>27</v>
      </c>
      <c r="C32" s="11" t="s">
        <v>9</v>
      </c>
      <c r="D32" s="17">
        <v>2</v>
      </c>
      <c r="E32" s="16">
        <v>7500</v>
      </c>
      <c r="F32" s="16">
        <f t="shared" si="0"/>
        <v>15000</v>
      </c>
      <c r="H32" s="14" t="s">
        <v>37</v>
      </c>
      <c r="I32" s="145"/>
      <c r="J32" s="123"/>
    </row>
    <row r="33" spans="2:6" ht="15.75" thickBot="1" x14ac:dyDescent="0.3">
      <c r="B33" s="10" t="s">
        <v>46</v>
      </c>
      <c r="C33" s="11" t="s">
        <v>10</v>
      </c>
      <c r="D33" s="17">
        <v>4</v>
      </c>
      <c r="E33" s="16">
        <v>25000</v>
      </c>
      <c r="F33" s="16">
        <f t="shared" si="0"/>
        <v>100000</v>
      </c>
    </row>
    <row r="34" spans="2:6" ht="15.75" thickBot="1" x14ac:dyDescent="0.3">
      <c r="B34" s="10" t="s">
        <v>11</v>
      </c>
      <c r="C34" s="11" t="s">
        <v>10</v>
      </c>
      <c r="D34" s="17">
        <v>1</v>
      </c>
      <c r="E34" s="16">
        <v>25000</v>
      </c>
      <c r="F34" s="31">
        <f t="shared" si="0"/>
        <v>25000</v>
      </c>
    </row>
    <row r="35" spans="2:6" ht="15.75" thickBot="1" x14ac:dyDescent="0.3">
      <c r="B35" s="10" t="s">
        <v>12</v>
      </c>
      <c r="C35" s="11" t="s">
        <v>10</v>
      </c>
      <c r="D35" s="17">
        <v>2</v>
      </c>
      <c r="E35" s="45">
        <v>25000</v>
      </c>
      <c r="F35" s="46">
        <f t="shared" si="0"/>
        <v>50000</v>
      </c>
    </row>
    <row r="36" spans="2:6" ht="15.75" thickBot="1" x14ac:dyDescent="0.3">
      <c r="B36" s="10" t="s">
        <v>45</v>
      </c>
      <c r="C36" s="11" t="s">
        <v>10</v>
      </c>
      <c r="D36" s="17">
        <v>3</v>
      </c>
      <c r="E36" s="16">
        <v>25000</v>
      </c>
      <c r="F36" s="16">
        <f t="shared" si="0"/>
        <v>75000</v>
      </c>
    </row>
    <row r="37" spans="2:6" ht="15.75" thickBot="1" x14ac:dyDescent="0.3">
      <c r="B37" s="10" t="s">
        <v>13</v>
      </c>
      <c r="C37" s="11" t="s">
        <v>14</v>
      </c>
      <c r="D37" s="17">
        <v>1</v>
      </c>
      <c r="E37" s="16">
        <v>1350000</v>
      </c>
      <c r="F37" s="16">
        <f t="shared" si="0"/>
        <v>1350000</v>
      </c>
    </row>
    <row r="38" spans="2:6" ht="15.75" thickBot="1" x14ac:dyDescent="0.3">
      <c r="B38" s="14" t="s">
        <v>37</v>
      </c>
      <c r="C38" s="11" t="s">
        <v>17</v>
      </c>
      <c r="D38" s="17">
        <v>2</v>
      </c>
      <c r="E38" s="16">
        <v>29000</v>
      </c>
      <c r="F38" s="16">
        <f t="shared" si="0"/>
        <v>58000</v>
      </c>
    </row>
    <row r="39" spans="2:6" ht="15.75" thickBot="1" x14ac:dyDescent="0.3">
      <c r="B39" s="14" t="s">
        <v>18</v>
      </c>
      <c r="C39" s="11" t="s">
        <v>14</v>
      </c>
      <c r="D39" s="17">
        <v>1</v>
      </c>
      <c r="E39" s="16">
        <v>51000</v>
      </c>
      <c r="F39" s="16">
        <f t="shared" si="0"/>
        <v>51000</v>
      </c>
    </row>
    <row r="40" spans="2:6" ht="15.75" thickBot="1" x14ac:dyDescent="0.3">
      <c r="B40" s="14" t="s">
        <v>19</v>
      </c>
      <c r="C40" s="11" t="s">
        <v>38</v>
      </c>
      <c r="D40" s="17">
        <v>1</v>
      </c>
      <c r="E40" s="16">
        <v>28500</v>
      </c>
      <c r="F40" s="16">
        <f t="shared" si="0"/>
        <v>28500</v>
      </c>
    </row>
    <row r="41" spans="2:6" ht="15.75" thickBot="1" x14ac:dyDescent="0.3">
      <c r="B41" s="14" t="s">
        <v>39</v>
      </c>
      <c r="C41" s="11" t="s">
        <v>14</v>
      </c>
      <c r="D41" s="17">
        <v>1</v>
      </c>
      <c r="E41" s="16">
        <v>180000</v>
      </c>
      <c r="F41" s="16">
        <f t="shared" si="0"/>
        <v>180000</v>
      </c>
    </row>
    <row r="42" spans="2:6" ht="15.75" thickBot="1" x14ac:dyDescent="0.3">
      <c r="B42" s="14" t="s">
        <v>47</v>
      </c>
      <c r="C42" s="11" t="s">
        <v>15</v>
      </c>
      <c r="D42" s="17">
        <v>7</v>
      </c>
      <c r="E42" s="16">
        <v>25000</v>
      </c>
      <c r="F42" s="16">
        <f t="shared" si="0"/>
        <v>175000</v>
      </c>
    </row>
    <row r="43" spans="2:6" ht="15.75" thickBot="1" x14ac:dyDescent="0.3">
      <c r="B43" s="10" t="s">
        <v>20</v>
      </c>
      <c r="C43" s="11" t="s">
        <v>14</v>
      </c>
      <c r="D43" s="17">
        <v>2</v>
      </c>
      <c r="E43" s="16">
        <v>19500</v>
      </c>
      <c r="F43" s="16">
        <f t="shared" si="0"/>
        <v>39000</v>
      </c>
    </row>
    <row r="44" spans="2:6" ht="15.75" thickBot="1" x14ac:dyDescent="0.3">
      <c r="B44" s="10" t="s">
        <v>21</v>
      </c>
      <c r="C44" s="11" t="s">
        <v>14</v>
      </c>
      <c r="D44" s="17">
        <v>1</v>
      </c>
      <c r="E44" s="16">
        <v>210000</v>
      </c>
      <c r="F44" s="16">
        <f t="shared" si="0"/>
        <v>210000</v>
      </c>
    </row>
    <row r="45" spans="2:6" ht="15.75" thickBot="1" x14ac:dyDescent="0.3">
      <c r="B45" s="23" t="s">
        <v>72</v>
      </c>
      <c r="C45" s="11" t="s">
        <v>14</v>
      </c>
      <c r="D45" s="17">
        <v>1</v>
      </c>
      <c r="E45" s="16">
        <v>0</v>
      </c>
      <c r="F45" s="16">
        <v>0</v>
      </c>
    </row>
    <row r="46" spans="2:6" ht="15.75" thickBot="1" x14ac:dyDescent="0.3">
      <c r="B46" s="23" t="s">
        <v>73</v>
      </c>
      <c r="C46" s="11" t="s">
        <v>14</v>
      </c>
      <c r="D46" s="17">
        <v>1</v>
      </c>
      <c r="E46" s="16">
        <v>0</v>
      </c>
      <c r="F46" s="16">
        <v>0</v>
      </c>
    </row>
    <row r="47" spans="2:6" ht="26.25" thickBot="1" x14ac:dyDescent="0.3">
      <c r="B47" s="23" t="s">
        <v>71</v>
      </c>
      <c r="C47" s="11" t="s">
        <v>14</v>
      </c>
      <c r="D47" s="17">
        <v>1</v>
      </c>
      <c r="E47" s="16">
        <v>0</v>
      </c>
      <c r="F47" s="16">
        <v>0</v>
      </c>
    </row>
    <row r="48" spans="2:6" ht="15.75" thickBot="1" x14ac:dyDescent="0.3">
      <c r="B48" s="114" t="s">
        <v>4</v>
      </c>
      <c r="C48" s="115"/>
      <c r="D48" s="116">
        <f>SUM(F29:F47)</f>
        <v>2648500</v>
      </c>
      <c r="E48" s="117"/>
      <c r="F48" s="118"/>
    </row>
    <row r="49" spans="2:10" ht="15" customHeight="1" x14ac:dyDescent="0.25">
      <c r="B49" s="24"/>
      <c r="C49" s="24"/>
      <c r="D49" s="25"/>
      <c r="E49" s="25"/>
      <c r="F49" s="25"/>
    </row>
    <row r="50" spans="2:10" ht="30" customHeight="1" thickBot="1" x14ac:dyDescent="0.3">
      <c r="B50" s="24"/>
      <c r="C50" s="24"/>
      <c r="D50" s="25"/>
      <c r="E50" s="25"/>
      <c r="F50" s="25"/>
    </row>
    <row r="51" spans="2:10" ht="15" customHeight="1" x14ac:dyDescent="0.25">
      <c r="B51" s="134" t="s">
        <v>56</v>
      </c>
      <c r="C51" s="135"/>
      <c r="D51" s="135"/>
      <c r="E51" s="135"/>
      <c r="F51" s="136"/>
      <c r="H51" s="126" t="s">
        <v>55</v>
      </c>
      <c r="I51" s="127"/>
      <c r="J51" s="128"/>
    </row>
    <row r="52" spans="2:10" ht="15.75" thickBot="1" x14ac:dyDescent="0.3">
      <c r="B52" s="137"/>
      <c r="C52" s="138"/>
      <c r="D52" s="138"/>
      <c r="E52" s="138"/>
      <c r="F52" s="139"/>
      <c r="H52" s="129"/>
      <c r="I52" s="130"/>
      <c r="J52" s="131"/>
    </row>
    <row r="53" spans="2:10" ht="30.75" customHeight="1" x14ac:dyDescent="0.25">
      <c r="B53" s="124" t="s">
        <v>0</v>
      </c>
      <c r="C53" s="141" t="s">
        <v>1</v>
      </c>
      <c r="D53" s="141" t="s">
        <v>2</v>
      </c>
      <c r="E53" s="141" t="s">
        <v>36</v>
      </c>
      <c r="F53" s="141" t="s">
        <v>3</v>
      </c>
      <c r="H53" s="132" t="s">
        <v>24</v>
      </c>
      <c r="I53" s="132" t="s">
        <v>25</v>
      </c>
      <c r="J53" s="132" t="s">
        <v>26</v>
      </c>
    </row>
    <row r="54" spans="2:10" ht="30.75" customHeight="1" thickBot="1" x14ac:dyDescent="0.3">
      <c r="B54" s="125"/>
      <c r="C54" s="142"/>
      <c r="D54" s="142"/>
      <c r="E54" s="142"/>
      <c r="F54" s="142"/>
      <c r="H54" s="133"/>
      <c r="I54" s="133"/>
      <c r="J54" s="133"/>
    </row>
    <row r="55" spans="2:10" ht="30.75" thickBot="1" x14ac:dyDescent="0.3">
      <c r="B55" s="37" t="s">
        <v>49</v>
      </c>
      <c r="C55" s="13" t="s">
        <v>8</v>
      </c>
      <c r="D55" s="38">
        <v>6</v>
      </c>
      <c r="E55" s="31">
        <v>112000</v>
      </c>
      <c r="F55" s="31">
        <f t="shared" ref="F55:F60" si="1">+E55*D55</f>
        <v>672000</v>
      </c>
      <c r="H55" s="26" t="s">
        <v>49</v>
      </c>
      <c r="I55" s="27" t="s">
        <v>51</v>
      </c>
      <c r="J55" s="27" t="s">
        <v>54</v>
      </c>
    </row>
    <row r="56" spans="2:10" ht="22.5" customHeight="1" thickBot="1" x14ac:dyDescent="0.3">
      <c r="B56" s="39" t="s">
        <v>21</v>
      </c>
      <c r="C56" s="40" t="s">
        <v>14</v>
      </c>
      <c r="D56" s="42">
        <v>1</v>
      </c>
      <c r="E56" s="43">
        <v>0</v>
      </c>
      <c r="F56" s="43">
        <f t="shared" si="1"/>
        <v>0</v>
      </c>
      <c r="H56" s="140" t="s">
        <v>32</v>
      </c>
      <c r="I56" s="27" t="s">
        <v>50</v>
      </c>
      <c r="J56" s="119" t="s">
        <v>53</v>
      </c>
    </row>
    <row r="57" spans="2:10" ht="21" customHeight="1" thickBot="1" x14ac:dyDescent="0.3">
      <c r="B57" s="15" t="s">
        <v>19</v>
      </c>
      <c r="C57" s="11" t="s">
        <v>14</v>
      </c>
      <c r="D57" s="41">
        <v>1</v>
      </c>
      <c r="E57" s="43">
        <v>0</v>
      </c>
      <c r="F57" s="43">
        <f t="shared" si="1"/>
        <v>0</v>
      </c>
      <c r="H57" s="121"/>
      <c r="I57" s="27" t="s">
        <v>52</v>
      </c>
      <c r="J57" s="121"/>
    </row>
    <row r="58" spans="2:10" ht="15.75" thickBot="1" x14ac:dyDescent="0.3">
      <c r="B58" s="15" t="s">
        <v>20</v>
      </c>
      <c r="C58" s="11" t="s">
        <v>14</v>
      </c>
      <c r="D58" s="41">
        <v>1</v>
      </c>
      <c r="E58" s="43">
        <v>0</v>
      </c>
      <c r="F58" s="43">
        <f t="shared" si="1"/>
        <v>0</v>
      </c>
    </row>
    <row r="59" spans="2:10" ht="26.25" thickBot="1" x14ac:dyDescent="0.3">
      <c r="B59" s="15" t="s">
        <v>57</v>
      </c>
      <c r="C59" s="11" t="s">
        <v>15</v>
      </c>
      <c r="D59" s="41">
        <v>18</v>
      </c>
      <c r="E59" s="16">
        <v>25000</v>
      </c>
      <c r="F59" s="16">
        <f t="shared" si="1"/>
        <v>450000</v>
      </c>
    </row>
    <row r="60" spans="2:10" ht="15.75" thickBot="1" x14ac:dyDescent="0.3">
      <c r="B60" s="15" t="s">
        <v>58</v>
      </c>
      <c r="C60" s="11" t="s">
        <v>15</v>
      </c>
      <c r="D60" s="41">
        <v>2</v>
      </c>
      <c r="E60" s="16">
        <v>25000</v>
      </c>
      <c r="F60" s="16">
        <f t="shared" si="1"/>
        <v>50000</v>
      </c>
    </row>
    <row r="61" spans="2:10" ht="15.75" thickBot="1" x14ac:dyDescent="0.3">
      <c r="B61" s="114" t="s">
        <v>4</v>
      </c>
      <c r="C61" s="115"/>
      <c r="D61" s="116">
        <f>SUM(F55:F60)</f>
        <v>1172000</v>
      </c>
      <c r="E61" s="117"/>
      <c r="F61" s="118"/>
    </row>
    <row r="62" spans="2:10" ht="15" customHeight="1" x14ac:dyDescent="0.25"/>
    <row r="63" spans="2:10" ht="15.75" thickBot="1" x14ac:dyDescent="0.3"/>
    <row r="64" spans="2:10" ht="30" customHeight="1" x14ac:dyDescent="0.25">
      <c r="B64" s="134" t="s">
        <v>70</v>
      </c>
      <c r="C64" s="135"/>
      <c r="D64" s="135"/>
      <c r="E64" s="135"/>
      <c r="F64" s="136"/>
      <c r="H64" s="126" t="s">
        <v>70</v>
      </c>
      <c r="I64" s="127"/>
      <c r="J64" s="128"/>
    </row>
    <row r="65" spans="2:10" ht="15.75" thickBot="1" x14ac:dyDescent="0.3">
      <c r="B65" s="137"/>
      <c r="C65" s="138"/>
      <c r="D65" s="138"/>
      <c r="E65" s="138"/>
      <c r="F65" s="139"/>
      <c r="H65" s="129"/>
      <c r="I65" s="130"/>
      <c r="J65" s="131"/>
    </row>
    <row r="66" spans="2:10" ht="30.75" customHeight="1" x14ac:dyDescent="0.25">
      <c r="B66" s="124" t="s">
        <v>0</v>
      </c>
      <c r="C66" s="124" t="s">
        <v>1</v>
      </c>
      <c r="D66" s="124" t="s">
        <v>2</v>
      </c>
      <c r="E66" s="124" t="s">
        <v>36</v>
      </c>
      <c r="F66" s="124" t="s">
        <v>3</v>
      </c>
      <c r="H66" s="132" t="s">
        <v>24</v>
      </c>
      <c r="I66" s="132" t="s">
        <v>25</v>
      </c>
      <c r="J66" s="132" t="s">
        <v>26</v>
      </c>
    </row>
    <row r="67" spans="2:10" ht="15.75" thickBot="1" x14ac:dyDescent="0.3">
      <c r="B67" s="125"/>
      <c r="C67" s="125"/>
      <c r="D67" s="125"/>
      <c r="E67" s="125"/>
      <c r="F67" s="125"/>
      <c r="H67" s="133"/>
      <c r="I67" s="133"/>
      <c r="J67" s="133"/>
    </row>
    <row r="68" spans="2:10" ht="30.75" thickBot="1" x14ac:dyDescent="0.3">
      <c r="B68" s="35" t="s">
        <v>62</v>
      </c>
      <c r="C68" s="13" t="s">
        <v>8</v>
      </c>
      <c r="D68" s="38">
        <v>6</v>
      </c>
      <c r="E68" s="31">
        <v>112000</v>
      </c>
      <c r="F68" s="31">
        <f t="shared" ref="F68:F76" si="2">+E68*D68</f>
        <v>672000</v>
      </c>
      <c r="H68" s="119" t="s">
        <v>62</v>
      </c>
      <c r="I68" s="27" t="s">
        <v>51</v>
      </c>
      <c r="J68" s="27" t="s">
        <v>59</v>
      </c>
    </row>
    <row r="69" spans="2:10" ht="15.75" thickBot="1" x14ac:dyDescent="0.3">
      <c r="B69" s="27" t="s">
        <v>51</v>
      </c>
      <c r="C69" s="40" t="s">
        <v>14</v>
      </c>
      <c r="D69" s="42">
        <v>1</v>
      </c>
      <c r="E69" s="36">
        <v>0</v>
      </c>
      <c r="F69" s="36">
        <f t="shared" si="2"/>
        <v>0</v>
      </c>
      <c r="H69" s="120"/>
      <c r="I69" s="27" t="s">
        <v>50</v>
      </c>
      <c r="J69" s="119" t="s">
        <v>60</v>
      </c>
    </row>
    <row r="70" spans="2:10" ht="15.75" thickBot="1" x14ac:dyDescent="0.3">
      <c r="B70" s="27" t="s">
        <v>50</v>
      </c>
      <c r="C70" s="11" t="s">
        <v>14</v>
      </c>
      <c r="D70" s="41">
        <v>1</v>
      </c>
      <c r="E70" s="36">
        <v>0</v>
      </c>
      <c r="F70" s="36">
        <f t="shared" si="2"/>
        <v>0</v>
      </c>
      <c r="H70" s="120"/>
      <c r="I70" s="35" t="s">
        <v>52</v>
      </c>
      <c r="J70" s="121"/>
    </row>
    <row r="71" spans="2:10" ht="45.75" thickBot="1" x14ac:dyDescent="0.3">
      <c r="B71" s="27" t="s">
        <v>52</v>
      </c>
      <c r="C71" s="11" t="s">
        <v>14</v>
      </c>
      <c r="D71" s="41">
        <v>1</v>
      </c>
      <c r="E71" s="36">
        <v>0</v>
      </c>
      <c r="F71" s="36">
        <f t="shared" si="2"/>
        <v>0</v>
      </c>
      <c r="H71" s="120"/>
      <c r="I71" s="27" t="s">
        <v>63</v>
      </c>
      <c r="J71" s="122" t="s">
        <v>61</v>
      </c>
    </row>
    <row r="72" spans="2:10" ht="45.75" thickBot="1" x14ac:dyDescent="0.3">
      <c r="B72" s="15" t="s">
        <v>65</v>
      </c>
      <c r="C72" s="11" t="s">
        <v>69</v>
      </c>
      <c r="D72" s="41">
        <v>18</v>
      </c>
      <c r="E72" s="16">
        <v>25000</v>
      </c>
      <c r="F72" s="16">
        <f t="shared" si="2"/>
        <v>450000</v>
      </c>
      <c r="H72" s="121"/>
      <c r="I72" s="44" t="s">
        <v>64</v>
      </c>
      <c r="J72" s="123"/>
    </row>
    <row r="73" spans="2:10" ht="26.25" thickBot="1" x14ac:dyDescent="0.3">
      <c r="B73" s="15" t="s">
        <v>74</v>
      </c>
      <c r="C73" s="11" t="s">
        <v>14</v>
      </c>
      <c r="D73" s="41">
        <v>1</v>
      </c>
      <c r="E73" s="16">
        <v>18000</v>
      </c>
      <c r="F73" s="16">
        <f t="shared" si="2"/>
        <v>18000</v>
      </c>
    </row>
    <row r="74" spans="2:10" ht="15.75" thickBot="1" x14ac:dyDescent="0.3">
      <c r="B74" s="15" t="s">
        <v>66</v>
      </c>
      <c r="C74" s="11" t="s">
        <v>15</v>
      </c>
      <c r="D74" s="41">
        <v>8</v>
      </c>
      <c r="E74" s="16">
        <v>25000</v>
      </c>
      <c r="F74" s="16">
        <f t="shared" si="2"/>
        <v>200000</v>
      </c>
    </row>
    <row r="75" spans="2:10" ht="15.75" thickBot="1" x14ac:dyDescent="0.3">
      <c r="B75" s="15" t="s">
        <v>67</v>
      </c>
      <c r="C75" s="11" t="s">
        <v>15</v>
      </c>
      <c r="D75" s="41">
        <v>8</v>
      </c>
      <c r="E75" s="16">
        <v>25000</v>
      </c>
      <c r="F75" s="16">
        <f t="shared" si="2"/>
        <v>200000</v>
      </c>
    </row>
    <row r="76" spans="2:10" ht="15.75" thickBot="1" x14ac:dyDescent="0.3">
      <c r="B76" s="15" t="s">
        <v>68</v>
      </c>
      <c r="C76" s="11" t="s">
        <v>15</v>
      </c>
      <c r="D76" s="41">
        <v>4</v>
      </c>
      <c r="E76" s="16">
        <v>25000</v>
      </c>
      <c r="F76" s="16">
        <f t="shared" si="2"/>
        <v>100000</v>
      </c>
    </row>
    <row r="77" spans="2:10" ht="15.75" thickBot="1" x14ac:dyDescent="0.3">
      <c r="B77" s="114" t="s">
        <v>4</v>
      </c>
      <c r="C77" s="115"/>
      <c r="D77" s="116">
        <f>SUM(F68:F76)</f>
        <v>1640000</v>
      </c>
      <c r="E77" s="117"/>
      <c r="F77" s="118"/>
    </row>
    <row r="79" spans="2:10" ht="15.75" thickBot="1" x14ac:dyDescent="0.3"/>
    <row r="80" spans="2:10" ht="15" customHeight="1" x14ac:dyDescent="0.25">
      <c r="B80" s="134" t="s">
        <v>78</v>
      </c>
      <c r="C80" s="135"/>
      <c r="D80" s="135"/>
      <c r="E80" s="135"/>
      <c r="F80" s="136"/>
      <c r="H80" s="126" t="s">
        <v>78</v>
      </c>
      <c r="I80" s="127"/>
      <c r="J80" s="128"/>
    </row>
    <row r="81" spans="2:10" ht="15.75" thickBot="1" x14ac:dyDescent="0.3">
      <c r="B81" s="137"/>
      <c r="C81" s="138"/>
      <c r="D81" s="138"/>
      <c r="E81" s="138"/>
      <c r="F81" s="139"/>
      <c r="H81" s="129"/>
      <c r="I81" s="130"/>
      <c r="J81" s="131"/>
    </row>
    <row r="82" spans="2:10" x14ac:dyDescent="0.25">
      <c r="B82" s="124" t="s">
        <v>0</v>
      </c>
      <c r="C82" s="124" t="s">
        <v>1</v>
      </c>
      <c r="D82" s="124" t="s">
        <v>2</v>
      </c>
      <c r="E82" s="124" t="s">
        <v>36</v>
      </c>
      <c r="F82" s="124" t="s">
        <v>3</v>
      </c>
      <c r="H82" s="132" t="s">
        <v>24</v>
      </c>
      <c r="I82" s="132" t="s">
        <v>25</v>
      </c>
      <c r="J82" s="132" t="s">
        <v>26</v>
      </c>
    </row>
    <row r="83" spans="2:10" ht="15.75" thickBot="1" x14ac:dyDescent="0.3">
      <c r="B83" s="125"/>
      <c r="C83" s="125"/>
      <c r="D83" s="125"/>
      <c r="E83" s="125"/>
      <c r="F83" s="125"/>
      <c r="H83" s="133"/>
      <c r="I83" s="133"/>
      <c r="J83" s="133"/>
    </row>
    <row r="84" spans="2:10" ht="30.75" customHeight="1" thickBot="1" x14ac:dyDescent="0.3">
      <c r="B84" s="35" t="s">
        <v>87</v>
      </c>
      <c r="C84" s="13" t="s">
        <v>14</v>
      </c>
      <c r="D84" s="38">
        <v>50</v>
      </c>
      <c r="E84" s="31">
        <v>1000</v>
      </c>
      <c r="F84" s="31">
        <f>+E84*D84</f>
        <v>50000</v>
      </c>
      <c r="H84" s="35" t="s">
        <v>79</v>
      </c>
      <c r="I84" s="119" t="s">
        <v>51</v>
      </c>
      <c r="J84" s="27" t="s">
        <v>84</v>
      </c>
    </row>
    <row r="85" spans="2:10" ht="30.75" thickBot="1" x14ac:dyDescent="0.3">
      <c r="B85" s="27" t="s">
        <v>91</v>
      </c>
      <c r="C85" s="40" t="s">
        <v>14</v>
      </c>
      <c r="D85" s="42">
        <v>6</v>
      </c>
      <c r="E85" s="43">
        <v>18500</v>
      </c>
      <c r="F85" s="43">
        <f>+E85*D85</f>
        <v>111000</v>
      </c>
      <c r="H85" s="27" t="s">
        <v>80</v>
      </c>
      <c r="I85" s="121"/>
      <c r="J85" s="119" t="s">
        <v>85</v>
      </c>
    </row>
    <row r="86" spans="2:10" ht="15.75" thickBot="1" x14ac:dyDescent="0.3">
      <c r="B86" s="27" t="s">
        <v>88</v>
      </c>
      <c r="C86" s="11" t="s">
        <v>10</v>
      </c>
      <c r="D86" s="41">
        <v>2</v>
      </c>
      <c r="E86" s="16">
        <v>25000</v>
      </c>
      <c r="F86" s="43">
        <f>+E86*D86</f>
        <v>50000</v>
      </c>
      <c r="H86" s="27" t="s">
        <v>72</v>
      </c>
      <c r="I86" s="119" t="s">
        <v>83</v>
      </c>
      <c r="J86" s="121"/>
    </row>
    <row r="87" spans="2:10" ht="45.75" thickBot="1" x14ac:dyDescent="0.3">
      <c r="B87" s="34" t="s">
        <v>89</v>
      </c>
      <c r="C87" s="11" t="s">
        <v>10</v>
      </c>
      <c r="D87" s="41">
        <v>2</v>
      </c>
      <c r="E87" s="16">
        <v>25000</v>
      </c>
      <c r="F87" s="43">
        <f>+E87*D87</f>
        <v>50000</v>
      </c>
      <c r="H87" s="27" t="s">
        <v>81</v>
      </c>
      <c r="I87" s="120"/>
      <c r="J87" s="122" t="s">
        <v>86</v>
      </c>
    </row>
    <row r="88" spans="2:10" ht="45.75" thickBot="1" x14ac:dyDescent="0.3">
      <c r="B88" s="34" t="s">
        <v>90</v>
      </c>
      <c r="C88" s="11" t="s">
        <v>10</v>
      </c>
      <c r="D88" s="41">
        <v>3</v>
      </c>
      <c r="E88" s="16">
        <v>25000</v>
      </c>
      <c r="F88" s="16">
        <f>+E88*D88</f>
        <v>75000</v>
      </c>
      <c r="H88" s="27" t="s">
        <v>82</v>
      </c>
      <c r="I88" s="121"/>
      <c r="J88" s="123"/>
    </row>
    <row r="89" spans="2:10" ht="15.75" thickBot="1" x14ac:dyDescent="0.3">
      <c r="B89" s="27" t="s">
        <v>72</v>
      </c>
      <c r="C89" s="11" t="s">
        <v>14</v>
      </c>
      <c r="D89" s="41">
        <v>1</v>
      </c>
      <c r="E89" s="16">
        <v>0</v>
      </c>
      <c r="F89" s="16">
        <v>0</v>
      </c>
    </row>
    <row r="90" spans="2:10" ht="15.75" thickBot="1" x14ac:dyDescent="0.3">
      <c r="B90" s="35" t="s">
        <v>51</v>
      </c>
      <c r="C90" s="11" t="s">
        <v>14</v>
      </c>
      <c r="D90" s="41">
        <v>1</v>
      </c>
      <c r="E90" s="16">
        <v>0</v>
      </c>
      <c r="F90" s="16">
        <v>0</v>
      </c>
    </row>
    <row r="91" spans="2:10" ht="15.75" thickBot="1" x14ac:dyDescent="0.3">
      <c r="B91" s="27" t="s">
        <v>83</v>
      </c>
      <c r="C91" s="11" t="s">
        <v>14</v>
      </c>
      <c r="D91" s="41">
        <v>1</v>
      </c>
      <c r="E91" s="16">
        <v>0</v>
      </c>
      <c r="F91" s="16">
        <v>0</v>
      </c>
    </row>
    <row r="92" spans="2:10" ht="30.75" thickBot="1" x14ac:dyDescent="0.3">
      <c r="B92" s="27" t="s">
        <v>81</v>
      </c>
      <c r="C92" s="11" t="s">
        <v>14</v>
      </c>
      <c r="D92" s="41">
        <v>1</v>
      </c>
      <c r="E92" s="16">
        <v>0</v>
      </c>
      <c r="F92" s="16">
        <v>0</v>
      </c>
    </row>
    <row r="93" spans="2:10" ht="15.75" thickBot="1" x14ac:dyDescent="0.3">
      <c r="B93" s="27" t="s">
        <v>92</v>
      </c>
      <c r="C93" s="11" t="s">
        <v>93</v>
      </c>
      <c r="D93" s="41">
        <v>2000</v>
      </c>
      <c r="E93" s="16">
        <v>600</v>
      </c>
      <c r="F93" s="16">
        <f>+E93*D93</f>
        <v>1200000</v>
      </c>
    </row>
    <row r="94" spans="2:10" ht="15.75" thickBot="1" x14ac:dyDescent="0.3">
      <c r="B94" s="114" t="s">
        <v>4</v>
      </c>
      <c r="C94" s="115"/>
      <c r="D94" s="116">
        <f>SUM(F84:F93)</f>
        <v>1536000</v>
      </c>
      <c r="E94" s="117"/>
      <c r="F94" s="118"/>
    </row>
  </sheetData>
  <mergeCells count="63">
    <mergeCell ref="F2:G3"/>
    <mergeCell ref="B25:F26"/>
    <mergeCell ref="J27:J28"/>
    <mergeCell ref="F27:F28"/>
    <mergeCell ref="B10:D11"/>
    <mergeCell ref="H27:H28"/>
    <mergeCell ref="I27:I28"/>
    <mergeCell ref="H25:J26"/>
    <mergeCell ref="B27:B28"/>
    <mergeCell ref="C27:C28"/>
    <mergeCell ref="D27:D28"/>
    <mergeCell ref="E27:E28"/>
    <mergeCell ref="B2:C3"/>
    <mergeCell ref="H30:H31"/>
    <mergeCell ref="D48:F48"/>
    <mergeCell ref="H51:J52"/>
    <mergeCell ref="H53:H54"/>
    <mergeCell ref="I53:I54"/>
    <mergeCell ref="J53:J54"/>
    <mergeCell ref="B51:F52"/>
    <mergeCell ref="I29:I32"/>
    <mergeCell ref="J31:J32"/>
    <mergeCell ref="B48:C48"/>
    <mergeCell ref="H56:H57"/>
    <mergeCell ref="J56:J57"/>
    <mergeCell ref="B53:B54"/>
    <mergeCell ref="C53:C54"/>
    <mergeCell ref="D53:D54"/>
    <mergeCell ref="E53:E54"/>
    <mergeCell ref="F53:F54"/>
    <mergeCell ref="B61:C61"/>
    <mergeCell ref="H64:J65"/>
    <mergeCell ref="H66:H67"/>
    <mergeCell ref="I66:I67"/>
    <mergeCell ref="J66:J67"/>
    <mergeCell ref="D61:F61"/>
    <mergeCell ref="B64:F65"/>
    <mergeCell ref="H80:J81"/>
    <mergeCell ref="H82:H83"/>
    <mergeCell ref="I82:I83"/>
    <mergeCell ref="J82:J83"/>
    <mergeCell ref="D77:F77"/>
    <mergeCell ref="B80:F81"/>
    <mergeCell ref="B82:B83"/>
    <mergeCell ref="C82:C83"/>
    <mergeCell ref="D82:D83"/>
    <mergeCell ref="E82:E83"/>
    <mergeCell ref="F82:F83"/>
    <mergeCell ref="J71:J72"/>
    <mergeCell ref="B77:C77"/>
    <mergeCell ref="H68:H72"/>
    <mergeCell ref="J69:J70"/>
    <mergeCell ref="B66:B67"/>
    <mergeCell ref="C66:C67"/>
    <mergeCell ref="D66:D67"/>
    <mergeCell ref="E66:E67"/>
    <mergeCell ref="F66:F67"/>
    <mergeCell ref="B94:C94"/>
    <mergeCell ref="D94:F94"/>
    <mergeCell ref="I86:I88"/>
    <mergeCell ref="I84:I85"/>
    <mergeCell ref="J85:J86"/>
    <mergeCell ref="J87:J88"/>
  </mergeCells>
  <pageMargins left="0.7" right="0.7" top="0.75" bottom="0.75" header="0.3" footer="0.3"/>
  <pageSetup orientation="portrait" horizontalDpi="4294967293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94"/>
  <sheetViews>
    <sheetView workbookViewId="0">
      <selection activeCell="F12" sqref="F12"/>
    </sheetView>
  </sheetViews>
  <sheetFormatPr baseColWidth="10" defaultRowHeight="15" x14ac:dyDescent="0.25"/>
  <cols>
    <col min="2" max="2" width="27.140625" customWidth="1"/>
    <col min="3" max="3" width="24.140625" bestFit="1" customWidth="1"/>
    <col min="4" max="4" width="10.5703125" customWidth="1"/>
    <col min="5" max="5" width="19.85546875" customWidth="1"/>
    <col min="6" max="6" width="26.5703125" customWidth="1"/>
    <col min="7" max="7" width="12.85546875" customWidth="1"/>
    <col min="8" max="8" width="21.85546875" customWidth="1"/>
    <col min="9" max="9" width="13.42578125" customWidth="1"/>
    <col min="10" max="10" width="30.28515625" customWidth="1"/>
  </cols>
  <sheetData>
    <row r="1" spans="2:8" ht="15.75" thickBot="1" x14ac:dyDescent="0.3"/>
    <row r="2" spans="2:8" x14ac:dyDescent="0.25">
      <c r="B2" s="126" t="s">
        <v>94</v>
      </c>
      <c r="C2" s="128"/>
      <c r="F2" s="126" t="s">
        <v>75</v>
      </c>
      <c r="G2" s="128"/>
    </row>
    <row r="3" spans="2:8" ht="15.75" thickBot="1" x14ac:dyDescent="0.3">
      <c r="B3" s="129"/>
      <c r="C3" s="131"/>
      <c r="F3" s="129"/>
      <c r="G3" s="131"/>
    </row>
    <row r="4" spans="2:8" ht="31.5" customHeight="1" thickBot="1" x14ac:dyDescent="0.3">
      <c r="B4" s="7" t="s">
        <v>0</v>
      </c>
      <c r="C4" s="7" t="s">
        <v>22</v>
      </c>
      <c r="E4" s="1"/>
      <c r="F4" s="7" t="s">
        <v>76</v>
      </c>
      <c r="G4" s="7" t="s">
        <v>77</v>
      </c>
      <c r="H4" s="9"/>
    </row>
    <row r="5" spans="2:8" ht="45" customHeight="1" thickBot="1" x14ac:dyDescent="0.3">
      <c r="B5" s="53" t="s">
        <v>28</v>
      </c>
      <c r="C5" s="56" t="s">
        <v>23</v>
      </c>
      <c r="F5" s="47" t="s">
        <v>43</v>
      </c>
      <c r="G5" s="48">
        <f>+D48</f>
        <v>2535500</v>
      </c>
    </row>
    <row r="6" spans="2:8" ht="30.75" thickBot="1" x14ac:dyDescent="0.3">
      <c r="B6" s="53" t="s">
        <v>95</v>
      </c>
      <c r="C6" s="55">
        <v>4500</v>
      </c>
      <c r="F6" s="50" t="s">
        <v>56</v>
      </c>
      <c r="G6" s="48">
        <f>+D61</f>
        <v>1172000</v>
      </c>
    </row>
    <row r="7" spans="2:8" ht="30.75" thickBot="1" x14ac:dyDescent="0.3">
      <c r="B7" s="53" t="s">
        <v>44</v>
      </c>
      <c r="C7" s="57">
        <v>25000</v>
      </c>
      <c r="E7" s="1"/>
      <c r="F7" s="47" t="s">
        <v>70</v>
      </c>
      <c r="G7" s="48">
        <f>+D77</f>
        <v>1640000</v>
      </c>
    </row>
    <row r="8" spans="2:8" ht="30.75" thickBot="1" x14ac:dyDescent="0.3">
      <c r="B8" s="53" t="s">
        <v>29</v>
      </c>
      <c r="C8" s="56">
        <v>16</v>
      </c>
      <c r="F8" s="47" t="s">
        <v>78</v>
      </c>
      <c r="G8" s="49">
        <f>+F93</f>
        <v>1200000</v>
      </c>
    </row>
    <row r="9" spans="2:8" ht="15.75" thickBot="1" x14ac:dyDescent="0.3">
      <c r="F9" s="51" t="s">
        <v>4</v>
      </c>
      <c r="G9" s="52">
        <f>SUM(G5:G8)</f>
        <v>6547500</v>
      </c>
    </row>
    <row r="10" spans="2:8" x14ac:dyDescent="0.25">
      <c r="B10" s="146" t="s">
        <v>40</v>
      </c>
      <c r="C10" s="147"/>
      <c r="D10" s="148"/>
    </row>
    <row r="11" spans="2:8" ht="15.75" thickBot="1" x14ac:dyDescent="0.3">
      <c r="B11" s="149"/>
      <c r="C11" s="150"/>
      <c r="D11" s="151"/>
    </row>
    <row r="12" spans="2:8" ht="15.75" thickBot="1" x14ac:dyDescent="0.3">
      <c r="B12" s="18" t="s">
        <v>41</v>
      </c>
      <c r="C12" s="18" t="s">
        <v>1</v>
      </c>
      <c r="D12" s="18" t="s">
        <v>42</v>
      </c>
    </row>
    <row r="13" spans="2:8" ht="15.75" thickBot="1" x14ac:dyDescent="0.3">
      <c r="B13" s="19" t="s">
        <v>27</v>
      </c>
      <c r="C13" s="20" t="s">
        <v>9</v>
      </c>
      <c r="D13" s="20">
        <v>2</v>
      </c>
    </row>
    <row r="14" spans="2:8" ht="15.75" thickBot="1" x14ac:dyDescent="0.3">
      <c r="B14" s="21" t="s">
        <v>13</v>
      </c>
      <c r="C14" s="20" t="s">
        <v>14</v>
      </c>
      <c r="D14" s="20">
        <v>1</v>
      </c>
    </row>
    <row r="15" spans="2:8" ht="15.75" thickBot="1" x14ac:dyDescent="0.3">
      <c r="B15" s="22" t="s">
        <v>18</v>
      </c>
      <c r="C15" s="20" t="s">
        <v>14</v>
      </c>
      <c r="D15" s="20">
        <v>1</v>
      </c>
    </row>
    <row r="16" spans="2:8" ht="15.75" thickBot="1" x14ac:dyDescent="0.3">
      <c r="B16" s="22" t="s">
        <v>19</v>
      </c>
      <c r="C16" s="20" t="s">
        <v>14</v>
      </c>
      <c r="D16" s="20">
        <v>2</v>
      </c>
    </row>
    <row r="17" spans="2:10" ht="26.25" thickBot="1" x14ac:dyDescent="0.3">
      <c r="B17" s="22" t="s">
        <v>39</v>
      </c>
      <c r="C17" s="20" t="s">
        <v>14</v>
      </c>
      <c r="D17" s="20">
        <v>1</v>
      </c>
    </row>
    <row r="18" spans="2:10" ht="15.75" thickBot="1" x14ac:dyDescent="0.3">
      <c r="B18" s="21" t="s">
        <v>20</v>
      </c>
      <c r="C18" s="20" t="s">
        <v>14</v>
      </c>
      <c r="D18" s="20">
        <v>2</v>
      </c>
    </row>
    <row r="19" spans="2:10" ht="15.75" thickBot="1" x14ac:dyDescent="0.3">
      <c r="B19" s="23" t="s">
        <v>21</v>
      </c>
      <c r="C19" s="20" t="s">
        <v>14</v>
      </c>
      <c r="D19" s="20">
        <v>1</v>
      </c>
    </row>
    <row r="20" spans="2:10" ht="26.25" thickBot="1" x14ac:dyDescent="0.3">
      <c r="B20" s="23" t="s">
        <v>71</v>
      </c>
      <c r="C20" s="20" t="s">
        <v>14</v>
      </c>
      <c r="D20" s="20">
        <v>1</v>
      </c>
    </row>
    <row r="21" spans="2:10" ht="15.75" thickBot="1" x14ac:dyDescent="0.3">
      <c r="B21" s="23" t="s">
        <v>72</v>
      </c>
      <c r="C21" s="20" t="s">
        <v>14</v>
      </c>
      <c r="D21" s="20">
        <v>1</v>
      </c>
    </row>
    <row r="22" spans="2:10" ht="15.75" thickBot="1" x14ac:dyDescent="0.3">
      <c r="B22" s="23" t="s">
        <v>73</v>
      </c>
      <c r="C22" s="20" t="s">
        <v>14</v>
      </c>
      <c r="D22" s="20">
        <v>1</v>
      </c>
    </row>
    <row r="24" spans="2:10" ht="15" customHeight="1" thickBot="1" x14ac:dyDescent="0.3"/>
    <row r="25" spans="2:10" ht="15.75" customHeight="1" x14ac:dyDescent="0.25">
      <c r="B25" s="134" t="s">
        <v>43</v>
      </c>
      <c r="C25" s="135"/>
      <c r="D25" s="135"/>
      <c r="E25" s="135"/>
      <c r="F25" s="136"/>
      <c r="H25" s="126" t="s">
        <v>31</v>
      </c>
      <c r="I25" s="127"/>
      <c r="J25" s="128"/>
    </row>
    <row r="26" spans="2:10" ht="21" customHeight="1" thickBot="1" x14ac:dyDescent="0.3">
      <c r="B26" s="137"/>
      <c r="C26" s="138"/>
      <c r="D26" s="138"/>
      <c r="E26" s="138"/>
      <c r="F26" s="139"/>
      <c r="H26" s="129"/>
      <c r="I26" s="130"/>
      <c r="J26" s="131"/>
    </row>
    <row r="27" spans="2:10" ht="16.5" customHeight="1" x14ac:dyDescent="0.25">
      <c r="B27" s="124" t="s">
        <v>0</v>
      </c>
      <c r="C27" s="141" t="s">
        <v>1</v>
      </c>
      <c r="D27" s="141" t="s">
        <v>2</v>
      </c>
      <c r="E27" s="141" t="s">
        <v>36</v>
      </c>
      <c r="F27" s="141" t="s">
        <v>3</v>
      </c>
      <c r="H27" s="132" t="s">
        <v>24</v>
      </c>
      <c r="I27" s="132" t="s">
        <v>25</v>
      </c>
      <c r="J27" s="132" t="s">
        <v>26</v>
      </c>
    </row>
    <row r="28" spans="2:10" ht="32.25" customHeight="1" thickBot="1" x14ac:dyDescent="0.3">
      <c r="B28" s="125"/>
      <c r="C28" s="142"/>
      <c r="D28" s="142"/>
      <c r="E28" s="142"/>
      <c r="F28" s="142"/>
      <c r="H28" s="152"/>
      <c r="I28" s="133"/>
      <c r="J28" s="133"/>
    </row>
    <row r="29" spans="2:10" ht="37.5" customHeight="1" thickBot="1" x14ac:dyDescent="0.3">
      <c r="B29" s="10" t="s">
        <v>101</v>
      </c>
      <c r="C29" s="13" t="s">
        <v>5</v>
      </c>
      <c r="D29" s="29">
        <v>12</v>
      </c>
      <c r="E29" s="31">
        <v>10000</v>
      </c>
      <c r="F29" s="31">
        <f t="shared" ref="F29:F44" si="0">+E29*D29</f>
        <v>120000</v>
      </c>
      <c r="H29" s="27" t="s">
        <v>98</v>
      </c>
      <c r="I29" s="119" t="s">
        <v>33</v>
      </c>
      <c r="J29" s="27" t="s">
        <v>100</v>
      </c>
    </row>
    <row r="30" spans="2:10" ht="30" customHeight="1" thickBot="1" x14ac:dyDescent="0.3">
      <c r="B30" s="10" t="s">
        <v>6</v>
      </c>
      <c r="C30" s="33" t="s">
        <v>7</v>
      </c>
      <c r="D30" s="58">
        <v>4.5</v>
      </c>
      <c r="E30" s="32">
        <v>16000</v>
      </c>
      <c r="F30" s="32">
        <f t="shared" si="0"/>
        <v>72000</v>
      </c>
      <c r="H30" s="119" t="s">
        <v>99</v>
      </c>
      <c r="I30" s="120"/>
      <c r="J30" s="27" t="s">
        <v>35</v>
      </c>
    </row>
    <row r="31" spans="2:10" ht="21" customHeight="1" thickBot="1" x14ac:dyDescent="0.3">
      <c r="B31" s="10" t="s">
        <v>16</v>
      </c>
      <c r="C31" s="11" t="s">
        <v>5</v>
      </c>
      <c r="D31" s="17">
        <v>1</v>
      </c>
      <c r="E31" s="16">
        <v>12000</v>
      </c>
      <c r="F31" s="16">
        <f t="shared" si="0"/>
        <v>12000</v>
      </c>
      <c r="H31" s="121"/>
      <c r="I31" s="120"/>
      <c r="J31" s="122" t="s">
        <v>48</v>
      </c>
    </row>
    <row r="32" spans="2:10" ht="26.25" thickBot="1" x14ac:dyDescent="0.3">
      <c r="B32" s="10" t="s">
        <v>27</v>
      </c>
      <c r="C32" s="11" t="s">
        <v>9</v>
      </c>
      <c r="D32" s="17">
        <v>2</v>
      </c>
      <c r="E32" s="16">
        <v>7500</v>
      </c>
      <c r="F32" s="16">
        <f t="shared" si="0"/>
        <v>15000</v>
      </c>
      <c r="H32" s="59" t="s">
        <v>37</v>
      </c>
      <c r="I32" s="121"/>
      <c r="J32" s="123"/>
    </row>
    <row r="33" spans="2:6" ht="15.75" thickBot="1" x14ac:dyDescent="0.3">
      <c r="B33" s="10" t="s">
        <v>46</v>
      </c>
      <c r="C33" s="11" t="s">
        <v>10</v>
      </c>
      <c r="D33" s="17">
        <v>4</v>
      </c>
      <c r="E33" s="16">
        <v>25000</v>
      </c>
      <c r="F33" s="16">
        <f t="shared" si="0"/>
        <v>100000</v>
      </c>
    </row>
    <row r="34" spans="2:6" ht="15.75" thickBot="1" x14ac:dyDescent="0.3">
      <c r="B34" s="10" t="s">
        <v>11</v>
      </c>
      <c r="C34" s="11" t="s">
        <v>10</v>
      </c>
      <c r="D34" s="17">
        <v>1</v>
      </c>
      <c r="E34" s="16">
        <v>25000</v>
      </c>
      <c r="F34" s="31">
        <f t="shared" si="0"/>
        <v>25000</v>
      </c>
    </row>
    <row r="35" spans="2:6" ht="15.75" thickBot="1" x14ac:dyDescent="0.3">
      <c r="B35" s="10" t="s">
        <v>12</v>
      </c>
      <c r="C35" s="11" t="s">
        <v>10</v>
      </c>
      <c r="D35" s="17">
        <v>2</v>
      </c>
      <c r="E35" s="45">
        <v>25000</v>
      </c>
      <c r="F35" s="46">
        <f t="shared" si="0"/>
        <v>50000</v>
      </c>
    </row>
    <row r="36" spans="2:6" ht="15.75" thickBot="1" x14ac:dyDescent="0.3">
      <c r="B36" s="10" t="s">
        <v>45</v>
      </c>
      <c r="C36" s="11" t="s">
        <v>10</v>
      </c>
      <c r="D36" s="17">
        <v>3</v>
      </c>
      <c r="E36" s="16">
        <v>25000</v>
      </c>
      <c r="F36" s="16">
        <f t="shared" si="0"/>
        <v>75000</v>
      </c>
    </row>
    <row r="37" spans="2:6" ht="15.75" thickBot="1" x14ac:dyDescent="0.3">
      <c r="B37" s="10" t="s">
        <v>13</v>
      </c>
      <c r="C37" s="11" t="s">
        <v>14</v>
      </c>
      <c r="D37" s="17">
        <v>1</v>
      </c>
      <c r="E37" s="16">
        <v>1350000</v>
      </c>
      <c r="F37" s="16">
        <f t="shared" si="0"/>
        <v>1350000</v>
      </c>
    </row>
    <row r="38" spans="2:6" ht="15.75" thickBot="1" x14ac:dyDescent="0.3">
      <c r="B38" s="14" t="s">
        <v>37</v>
      </c>
      <c r="C38" s="11" t="s">
        <v>17</v>
      </c>
      <c r="D38" s="17">
        <v>2</v>
      </c>
      <c r="E38" s="16">
        <v>29000</v>
      </c>
      <c r="F38" s="16">
        <f t="shared" si="0"/>
        <v>58000</v>
      </c>
    </row>
    <row r="39" spans="2:6" ht="15.75" thickBot="1" x14ac:dyDescent="0.3">
      <c r="B39" s="14" t="s">
        <v>18</v>
      </c>
      <c r="C39" s="11" t="s">
        <v>14</v>
      </c>
      <c r="D39" s="17">
        <v>1</v>
      </c>
      <c r="E39" s="16">
        <v>51000</v>
      </c>
      <c r="F39" s="16">
        <f t="shared" si="0"/>
        <v>51000</v>
      </c>
    </row>
    <row r="40" spans="2:6" ht="15.75" thickBot="1" x14ac:dyDescent="0.3">
      <c r="B40" s="14" t="s">
        <v>19</v>
      </c>
      <c r="C40" s="11" t="s">
        <v>38</v>
      </c>
      <c r="D40" s="17">
        <v>1</v>
      </c>
      <c r="E40" s="16">
        <v>28500</v>
      </c>
      <c r="F40" s="16">
        <f t="shared" si="0"/>
        <v>28500</v>
      </c>
    </row>
    <row r="41" spans="2:6" ht="15.75" thickBot="1" x14ac:dyDescent="0.3">
      <c r="B41" s="14" t="s">
        <v>39</v>
      </c>
      <c r="C41" s="11" t="s">
        <v>14</v>
      </c>
      <c r="D41" s="17">
        <v>1</v>
      </c>
      <c r="E41" s="16">
        <v>180000</v>
      </c>
      <c r="F41" s="16">
        <f t="shared" si="0"/>
        <v>180000</v>
      </c>
    </row>
    <row r="42" spans="2:6" ht="15.75" thickBot="1" x14ac:dyDescent="0.3">
      <c r="B42" s="14" t="s">
        <v>47</v>
      </c>
      <c r="C42" s="11" t="s">
        <v>15</v>
      </c>
      <c r="D42" s="17">
        <v>6</v>
      </c>
      <c r="E42" s="16">
        <v>25000</v>
      </c>
      <c r="F42" s="16">
        <f t="shared" si="0"/>
        <v>150000</v>
      </c>
    </row>
    <row r="43" spans="2:6" ht="15.75" thickBot="1" x14ac:dyDescent="0.3">
      <c r="B43" s="12" t="s">
        <v>20</v>
      </c>
      <c r="C43" s="11" t="s">
        <v>14</v>
      </c>
      <c r="D43" s="17">
        <v>2</v>
      </c>
      <c r="E43" s="16">
        <v>19500</v>
      </c>
      <c r="F43" s="16">
        <f t="shared" si="0"/>
        <v>39000</v>
      </c>
    </row>
    <row r="44" spans="2:6" ht="15.75" thickBot="1" x14ac:dyDescent="0.3">
      <c r="B44" s="28" t="s">
        <v>21</v>
      </c>
      <c r="C44" s="11" t="s">
        <v>14</v>
      </c>
      <c r="D44" s="17">
        <v>1</v>
      </c>
      <c r="E44" s="16">
        <v>210000</v>
      </c>
      <c r="F44" s="16">
        <f t="shared" si="0"/>
        <v>210000</v>
      </c>
    </row>
    <row r="45" spans="2:6" ht="15.75" thickBot="1" x14ac:dyDescent="0.3">
      <c r="B45" s="33" t="s">
        <v>72</v>
      </c>
      <c r="C45" s="11" t="s">
        <v>14</v>
      </c>
      <c r="D45" s="17">
        <v>1</v>
      </c>
      <c r="E45" s="16">
        <v>0</v>
      </c>
      <c r="F45" s="16">
        <v>0</v>
      </c>
    </row>
    <row r="46" spans="2:6" ht="15.75" thickBot="1" x14ac:dyDescent="0.3">
      <c r="B46" s="33" t="s">
        <v>73</v>
      </c>
      <c r="C46" s="11" t="s">
        <v>14</v>
      </c>
      <c r="D46" s="17">
        <v>1</v>
      </c>
      <c r="E46" s="16">
        <v>0</v>
      </c>
      <c r="F46" s="16">
        <v>0</v>
      </c>
    </row>
    <row r="47" spans="2:6" ht="26.25" thickBot="1" x14ac:dyDescent="0.3">
      <c r="B47" s="33" t="s">
        <v>71</v>
      </c>
      <c r="C47" s="11" t="s">
        <v>14</v>
      </c>
      <c r="D47" s="17">
        <v>1</v>
      </c>
      <c r="E47" s="16">
        <v>0</v>
      </c>
      <c r="F47" s="16">
        <v>0</v>
      </c>
    </row>
    <row r="48" spans="2:6" ht="15.75" thickBot="1" x14ac:dyDescent="0.3">
      <c r="B48" s="153" t="s">
        <v>4</v>
      </c>
      <c r="C48" s="115"/>
      <c r="D48" s="116">
        <f>SUM(F29:F47)</f>
        <v>2535500</v>
      </c>
      <c r="E48" s="117"/>
      <c r="F48" s="118"/>
    </row>
    <row r="49" spans="2:10" ht="15" customHeight="1" x14ac:dyDescent="0.25">
      <c r="B49" s="24"/>
      <c r="C49" s="24"/>
      <c r="D49" s="25"/>
      <c r="E49" s="25"/>
      <c r="F49" s="25"/>
    </row>
    <row r="50" spans="2:10" ht="30" customHeight="1" thickBot="1" x14ac:dyDescent="0.3">
      <c r="B50" s="24"/>
      <c r="C50" s="24"/>
      <c r="D50" s="25"/>
      <c r="E50" s="25"/>
      <c r="F50" s="25"/>
    </row>
    <row r="51" spans="2:10" ht="15" customHeight="1" x14ac:dyDescent="0.25">
      <c r="B51" s="134" t="s">
        <v>56</v>
      </c>
      <c r="C51" s="135"/>
      <c r="D51" s="135"/>
      <c r="E51" s="135"/>
      <c r="F51" s="136"/>
      <c r="H51" s="126" t="s">
        <v>55</v>
      </c>
      <c r="I51" s="127"/>
      <c r="J51" s="128"/>
    </row>
    <row r="52" spans="2:10" ht="15.75" thickBot="1" x14ac:dyDescent="0.3">
      <c r="B52" s="137"/>
      <c r="C52" s="138"/>
      <c r="D52" s="138"/>
      <c r="E52" s="138"/>
      <c r="F52" s="139"/>
      <c r="H52" s="129"/>
      <c r="I52" s="130"/>
      <c r="J52" s="131"/>
    </row>
    <row r="53" spans="2:10" ht="30.75" customHeight="1" x14ac:dyDescent="0.25">
      <c r="B53" s="124" t="s">
        <v>0</v>
      </c>
      <c r="C53" s="141" t="s">
        <v>1</v>
      </c>
      <c r="D53" s="141" t="s">
        <v>2</v>
      </c>
      <c r="E53" s="141" t="s">
        <v>36</v>
      </c>
      <c r="F53" s="141" t="s">
        <v>3</v>
      </c>
      <c r="H53" s="132" t="s">
        <v>24</v>
      </c>
      <c r="I53" s="132" t="s">
        <v>25</v>
      </c>
      <c r="J53" s="132" t="s">
        <v>26</v>
      </c>
    </row>
    <row r="54" spans="2:10" ht="30.75" customHeight="1" thickBot="1" x14ac:dyDescent="0.3">
      <c r="B54" s="125"/>
      <c r="C54" s="142"/>
      <c r="D54" s="142"/>
      <c r="E54" s="142"/>
      <c r="F54" s="142"/>
      <c r="H54" s="133"/>
      <c r="I54" s="133"/>
      <c r="J54" s="133"/>
    </row>
    <row r="55" spans="2:10" ht="30.75" thickBot="1" x14ac:dyDescent="0.3">
      <c r="B55" s="37" t="s">
        <v>49</v>
      </c>
      <c r="C55" s="13" t="s">
        <v>8</v>
      </c>
      <c r="D55" s="38">
        <v>6</v>
      </c>
      <c r="E55" s="31">
        <v>112000</v>
      </c>
      <c r="F55" s="31">
        <f t="shared" ref="F55:F60" si="1">+E55*D55</f>
        <v>672000</v>
      </c>
      <c r="H55" s="26" t="s">
        <v>49</v>
      </c>
      <c r="I55" s="27" t="s">
        <v>51</v>
      </c>
      <c r="J55" s="27" t="s">
        <v>54</v>
      </c>
    </row>
    <row r="56" spans="2:10" ht="22.5" customHeight="1" thickBot="1" x14ac:dyDescent="0.3">
      <c r="B56" s="39" t="s">
        <v>21</v>
      </c>
      <c r="C56" s="40" t="s">
        <v>14</v>
      </c>
      <c r="D56" s="42">
        <v>1</v>
      </c>
      <c r="E56" s="43">
        <v>0</v>
      </c>
      <c r="F56" s="43">
        <f t="shared" si="1"/>
        <v>0</v>
      </c>
      <c r="H56" s="140" t="s">
        <v>32</v>
      </c>
      <c r="I56" s="27" t="s">
        <v>50</v>
      </c>
      <c r="J56" s="119" t="s">
        <v>53</v>
      </c>
    </row>
    <row r="57" spans="2:10" ht="21" customHeight="1" thickBot="1" x14ac:dyDescent="0.3">
      <c r="B57" s="15" t="s">
        <v>19</v>
      </c>
      <c r="C57" s="11" t="s">
        <v>14</v>
      </c>
      <c r="D57" s="41">
        <v>1</v>
      </c>
      <c r="E57" s="43">
        <v>0</v>
      </c>
      <c r="F57" s="43">
        <f t="shared" si="1"/>
        <v>0</v>
      </c>
      <c r="H57" s="121"/>
      <c r="I57" s="27" t="s">
        <v>52</v>
      </c>
      <c r="J57" s="121"/>
    </row>
    <row r="58" spans="2:10" ht="15.75" thickBot="1" x14ac:dyDescent="0.3">
      <c r="B58" s="15" t="s">
        <v>20</v>
      </c>
      <c r="C58" s="11" t="s">
        <v>14</v>
      </c>
      <c r="D58" s="41">
        <v>1</v>
      </c>
      <c r="E58" s="43">
        <v>0</v>
      </c>
      <c r="F58" s="43">
        <f t="shared" si="1"/>
        <v>0</v>
      </c>
    </row>
    <row r="59" spans="2:10" ht="26.25" thickBot="1" x14ac:dyDescent="0.3">
      <c r="B59" s="15" t="s">
        <v>57</v>
      </c>
      <c r="C59" s="11" t="s">
        <v>15</v>
      </c>
      <c r="D59" s="41">
        <v>18</v>
      </c>
      <c r="E59" s="16">
        <v>25000</v>
      </c>
      <c r="F59" s="16">
        <f t="shared" si="1"/>
        <v>450000</v>
      </c>
    </row>
    <row r="60" spans="2:10" ht="15.75" thickBot="1" x14ac:dyDescent="0.3">
      <c r="B60" s="15" t="s">
        <v>58</v>
      </c>
      <c r="C60" s="11" t="s">
        <v>15</v>
      </c>
      <c r="D60" s="41">
        <v>2</v>
      </c>
      <c r="E60" s="16">
        <v>25000</v>
      </c>
      <c r="F60" s="16">
        <f t="shared" si="1"/>
        <v>50000</v>
      </c>
    </row>
    <row r="61" spans="2:10" ht="15.75" thickBot="1" x14ac:dyDescent="0.3">
      <c r="B61" s="114" t="s">
        <v>4</v>
      </c>
      <c r="C61" s="115"/>
      <c r="D61" s="116">
        <f>SUM(F55:F60)</f>
        <v>1172000</v>
      </c>
      <c r="E61" s="117"/>
      <c r="F61" s="118"/>
    </row>
    <row r="62" spans="2:10" ht="15" customHeight="1" x14ac:dyDescent="0.25"/>
    <row r="63" spans="2:10" ht="15.75" thickBot="1" x14ac:dyDescent="0.3"/>
    <row r="64" spans="2:10" ht="30" customHeight="1" x14ac:dyDescent="0.25">
      <c r="B64" s="134" t="s">
        <v>70</v>
      </c>
      <c r="C64" s="135"/>
      <c r="D64" s="135"/>
      <c r="E64" s="135"/>
      <c r="F64" s="136"/>
      <c r="H64" s="126" t="s">
        <v>70</v>
      </c>
      <c r="I64" s="127"/>
      <c r="J64" s="128"/>
    </row>
    <row r="65" spans="2:10" ht="15.75" thickBot="1" x14ac:dyDescent="0.3">
      <c r="B65" s="137"/>
      <c r="C65" s="138"/>
      <c r="D65" s="138"/>
      <c r="E65" s="138"/>
      <c r="F65" s="139"/>
      <c r="H65" s="129"/>
      <c r="I65" s="130"/>
      <c r="J65" s="131"/>
    </row>
    <row r="66" spans="2:10" ht="30.75" customHeight="1" x14ac:dyDescent="0.25">
      <c r="B66" s="124" t="s">
        <v>0</v>
      </c>
      <c r="C66" s="124" t="s">
        <v>1</v>
      </c>
      <c r="D66" s="124" t="s">
        <v>2</v>
      </c>
      <c r="E66" s="124" t="s">
        <v>36</v>
      </c>
      <c r="F66" s="124" t="s">
        <v>3</v>
      </c>
      <c r="H66" s="132" t="s">
        <v>24</v>
      </c>
      <c r="I66" s="132" t="s">
        <v>25</v>
      </c>
      <c r="J66" s="132" t="s">
        <v>26</v>
      </c>
    </row>
    <row r="67" spans="2:10" ht="15.75" thickBot="1" x14ac:dyDescent="0.3">
      <c r="B67" s="125"/>
      <c r="C67" s="125"/>
      <c r="D67" s="125"/>
      <c r="E67" s="125"/>
      <c r="F67" s="125"/>
      <c r="H67" s="133"/>
      <c r="I67" s="133"/>
      <c r="J67" s="133"/>
    </row>
    <row r="68" spans="2:10" ht="30.75" thickBot="1" x14ac:dyDescent="0.3">
      <c r="B68" s="35" t="s">
        <v>62</v>
      </c>
      <c r="C68" s="13" t="s">
        <v>8</v>
      </c>
      <c r="D68" s="38">
        <v>6</v>
      </c>
      <c r="E68" s="31">
        <v>112000</v>
      </c>
      <c r="F68" s="31">
        <f t="shared" ref="F68:F76" si="2">+E68*D68</f>
        <v>672000</v>
      </c>
      <c r="H68" s="119" t="s">
        <v>62</v>
      </c>
      <c r="I68" s="27" t="s">
        <v>51</v>
      </c>
      <c r="J68" s="27" t="s">
        <v>59</v>
      </c>
    </row>
    <row r="69" spans="2:10" ht="15.75" thickBot="1" x14ac:dyDescent="0.3">
      <c r="B69" s="27" t="s">
        <v>51</v>
      </c>
      <c r="C69" s="40" t="s">
        <v>14</v>
      </c>
      <c r="D69" s="42">
        <v>1</v>
      </c>
      <c r="E69" s="36">
        <v>0</v>
      </c>
      <c r="F69" s="36">
        <f t="shared" si="2"/>
        <v>0</v>
      </c>
      <c r="H69" s="120"/>
      <c r="I69" s="27" t="s">
        <v>50</v>
      </c>
      <c r="J69" s="119" t="s">
        <v>60</v>
      </c>
    </row>
    <row r="70" spans="2:10" ht="15.75" thickBot="1" x14ac:dyDescent="0.3">
      <c r="B70" s="27" t="s">
        <v>50</v>
      </c>
      <c r="C70" s="11" t="s">
        <v>14</v>
      </c>
      <c r="D70" s="41">
        <v>1</v>
      </c>
      <c r="E70" s="36">
        <v>0</v>
      </c>
      <c r="F70" s="36">
        <f t="shared" si="2"/>
        <v>0</v>
      </c>
      <c r="H70" s="120"/>
      <c r="I70" s="35" t="s">
        <v>52</v>
      </c>
      <c r="J70" s="121"/>
    </row>
    <row r="71" spans="2:10" ht="45.75" thickBot="1" x14ac:dyDescent="0.3">
      <c r="B71" s="27" t="s">
        <v>52</v>
      </c>
      <c r="C71" s="11" t="s">
        <v>14</v>
      </c>
      <c r="D71" s="41">
        <v>1</v>
      </c>
      <c r="E71" s="36">
        <v>0</v>
      </c>
      <c r="F71" s="36">
        <f t="shared" si="2"/>
        <v>0</v>
      </c>
      <c r="H71" s="120"/>
      <c r="I71" s="27" t="s">
        <v>63</v>
      </c>
      <c r="J71" s="122" t="s">
        <v>61</v>
      </c>
    </row>
    <row r="72" spans="2:10" ht="45.75" thickBot="1" x14ac:dyDescent="0.3">
      <c r="B72" s="15" t="s">
        <v>65</v>
      </c>
      <c r="C72" s="11" t="s">
        <v>69</v>
      </c>
      <c r="D72" s="41">
        <v>18</v>
      </c>
      <c r="E72" s="16">
        <v>25000</v>
      </c>
      <c r="F72" s="16">
        <f t="shared" si="2"/>
        <v>450000</v>
      </c>
      <c r="H72" s="121"/>
      <c r="I72" s="44" t="s">
        <v>64</v>
      </c>
      <c r="J72" s="123"/>
    </row>
    <row r="73" spans="2:10" ht="26.25" thickBot="1" x14ac:dyDescent="0.3">
      <c r="B73" s="15" t="s">
        <v>74</v>
      </c>
      <c r="C73" s="11" t="s">
        <v>14</v>
      </c>
      <c r="D73" s="41">
        <v>1</v>
      </c>
      <c r="E73" s="16">
        <v>18000</v>
      </c>
      <c r="F73" s="16">
        <f t="shared" si="2"/>
        <v>18000</v>
      </c>
    </row>
    <row r="74" spans="2:10" ht="15.75" thickBot="1" x14ac:dyDescent="0.3">
      <c r="B74" s="15" t="s">
        <v>66</v>
      </c>
      <c r="C74" s="11" t="s">
        <v>15</v>
      </c>
      <c r="D74" s="41">
        <v>8</v>
      </c>
      <c r="E74" s="16">
        <v>25000</v>
      </c>
      <c r="F74" s="16">
        <f t="shared" si="2"/>
        <v>200000</v>
      </c>
    </row>
    <row r="75" spans="2:10" ht="15.75" thickBot="1" x14ac:dyDescent="0.3">
      <c r="B75" s="15" t="s">
        <v>67</v>
      </c>
      <c r="C75" s="11" t="s">
        <v>15</v>
      </c>
      <c r="D75" s="41">
        <v>8</v>
      </c>
      <c r="E75" s="16">
        <v>25000</v>
      </c>
      <c r="F75" s="16">
        <f t="shared" si="2"/>
        <v>200000</v>
      </c>
    </row>
    <row r="76" spans="2:10" ht="15.75" thickBot="1" x14ac:dyDescent="0.3">
      <c r="B76" s="15" t="s">
        <v>68</v>
      </c>
      <c r="C76" s="11" t="s">
        <v>15</v>
      </c>
      <c r="D76" s="41">
        <v>4</v>
      </c>
      <c r="E76" s="16">
        <v>25000</v>
      </c>
      <c r="F76" s="16">
        <f t="shared" si="2"/>
        <v>100000</v>
      </c>
    </row>
    <row r="77" spans="2:10" ht="15.75" thickBot="1" x14ac:dyDescent="0.3">
      <c r="B77" s="114" t="s">
        <v>4</v>
      </c>
      <c r="C77" s="115"/>
      <c r="D77" s="116">
        <f>SUM(F68:F76)</f>
        <v>1640000</v>
      </c>
      <c r="E77" s="117"/>
      <c r="F77" s="118"/>
    </row>
    <row r="79" spans="2:10" ht="15.75" thickBot="1" x14ac:dyDescent="0.3"/>
    <row r="80" spans="2:10" ht="15" customHeight="1" x14ac:dyDescent="0.25">
      <c r="B80" s="134" t="s">
        <v>78</v>
      </c>
      <c r="C80" s="135"/>
      <c r="D80" s="135"/>
      <c r="E80" s="135"/>
      <c r="F80" s="136"/>
      <c r="H80" s="126" t="s">
        <v>78</v>
      </c>
      <c r="I80" s="127"/>
      <c r="J80" s="128"/>
    </row>
    <row r="81" spans="2:10" ht="15.75" thickBot="1" x14ac:dyDescent="0.3">
      <c r="B81" s="137"/>
      <c r="C81" s="138"/>
      <c r="D81" s="138"/>
      <c r="E81" s="138"/>
      <c r="F81" s="139"/>
      <c r="H81" s="129"/>
      <c r="I81" s="130"/>
      <c r="J81" s="131"/>
    </row>
    <row r="82" spans="2:10" x14ac:dyDescent="0.25">
      <c r="B82" s="124" t="s">
        <v>0</v>
      </c>
      <c r="C82" s="124" t="s">
        <v>1</v>
      </c>
      <c r="D82" s="124" t="s">
        <v>2</v>
      </c>
      <c r="E82" s="124" t="s">
        <v>36</v>
      </c>
      <c r="F82" s="124" t="s">
        <v>3</v>
      </c>
      <c r="H82" s="132" t="s">
        <v>24</v>
      </c>
      <c r="I82" s="132" t="s">
        <v>25</v>
      </c>
      <c r="J82" s="132" t="s">
        <v>26</v>
      </c>
    </row>
    <row r="83" spans="2:10" ht="15.75" thickBot="1" x14ac:dyDescent="0.3">
      <c r="B83" s="125"/>
      <c r="C83" s="125"/>
      <c r="D83" s="125"/>
      <c r="E83" s="125"/>
      <c r="F83" s="125"/>
      <c r="H83" s="133"/>
      <c r="I83" s="133"/>
      <c r="J83" s="133"/>
    </row>
    <row r="84" spans="2:10" ht="30.75" customHeight="1" thickBot="1" x14ac:dyDescent="0.3">
      <c r="B84" s="35" t="s">
        <v>87</v>
      </c>
      <c r="C84" s="13" t="s">
        <v>14</v>
      </c>
      <c r="D84" s="38">
        <v>50</v>
      </c>
      <c r="E84" s="31">
        <v>1000</v>
      </c>
      <c r="F84" s="31">
        <f>+E84*D84</f>
        <v>50000</v>
      </c>
      <c r="H84" s="35" t="s">
        <v>79</v>
      </c>
      <c r="I84" s="119" t="s">
        <v>51</v>
      </c>
      <c r="J84" s="27" t="s">
        <v>84</v>
      </c>
    </row>
    <row r="85" spans="2:10" ht="30.75" thickBot="1" x14ac:dyDescent="0.3">
      <c r="B85" s="27" t="s">
        <v>91</v>
      </c>
      <c r="C85" s="40" t="s">
        <v>14</v>
      </c>
      <c r="D85" s="42">
        <v>6</v>
      </c>
      <c r="E85" s="43">
        <v>18500</v>
      </c>
      <c r="F85" s="43">
        <f>+E85*D85</f>
        <v>111000</v>
      </c>
      <c r="H85" s="27" t="s">
        <v>80</v>
      </c>
      <c r="I85" s="121"/>
      <c r="J85" s="119" t="s">
        <v>85</v>
      </c>
    </row>
    <row r="86" spans="2:10" ht="15.75" thickBot="1" x14ac:dyDescent="0.3">
      <c r="B86" s="27" t="s">
        <v>88</v>
      </c>
      <c r="C86" s="11" t="s">
        <v>10</v>
      </c>
      <c r="D86" s="41">
        <v>2</v>
      </c>
      <c r="E86" s="16">
        <v>25000</v>
      </c>
      <c r="F86" s="43">
        <f>+E86*D86</f>
        <v>50000</v>
      </c>
      <c r="H86" s="27" t="s">
        <v>72</v>
      </c>
      <c r="I86" s="119" t="s">
        <v>83</v>
      </c>
      <c r="J86" s="121"/>
    </row>
    <row r="87" spans="2:10" ht="45.75" thickBot="1" x14ac:dyDescent="0.3">
      <c r="B87" s="34" t="s">
        <v>89</v>
      </c>
      <c r="C87" s="11" t="s">
        <v>10</v>
      </c>
      <c r="D87" s="41">
        <v>2</v>
      </c>
      <c r="E87" s="16">
        <v>25000</v>
      </c>
      <c r="F87" s="43">
        <f>+E87*D87</f>
        <v>50000</v>
      </c>
      <c r="H87" s="27" t="s">
        <v>81</v>
      </c>
      <c r="I87" s="120"/>
      <c r="J87" s="122" t="s">
        <v>86</v>
      </c>
    </row>
    <row r="88" spans="2:10" ht="45.75" thickBot="1" x14ac:dyDescent="0.3">
      <c r="B88" s="34" t="s">
        <v>90</v>
      </c>
      <c r="C88" s="11" t="s">
        <v>10</v>
      </c>
      <c r="D88" s="41">
        <v>3</v>
      </c>
      <c r="E88" s="16">
        <v>25000</v>
      </c>
      <c r="F88" s="16">
        <f>+E88*D88</f>
        <v>75000</v>
      </c>
      <c r="H88" s="27" t="s">
        <v>82</v>
      </c>
      <c r="I88" s="121"/>
      <c r="J88" s="123"/>
    </row>
    <row r="89" spans="2:10" ht="15.75" thickBot="1" x14ac:dyDescent="0.3">
      <c r="B89" s="27" t="s">
        <v>72</v>
      </c>
      <c r="C89" s="11" t="s">
        <v>14</v>
      </c>
      <c r="D89" s="41">
        <v>1</v>
      </c>
      <c r="E89" s="16">
        <v>0</v>
      </c>
      <c r="F89" s="16">
        <v>0</v>
      </c>
    </row>
    <row r="90" spans="2:10" ht="15.75" thickBot="1" x14ac:dyDescent="0.3">
      <c r="B90" s="35" t="s">
        <v>51</v>
      </c>
      <c r="C90" s="11" t="s">
        <v>14</v>
      </c>
      <c r="D90" s="41">
        <v>1</v>
      </c>
      <c r="E90" s="16">
        <v>0</v>
      </c>
      <c r="F90" s="16">
        <v>0</v>
      </c>
    </row>
    <row r="91" spans="2:10" ht="15.75" thickBot="1" x14ac:dyDescent="0.3">
      <c r="B91" s="27" t="s">
        <v>83</v>
      </c>
      <c r="C91" s="11" t="s">
        <v>14</v>
      </c>
      <c r="D91" s="41">
        <v>1</v>
      </c>
      <c r="E91" s="16">
        <v>0</v>
      </c>
      <c r="F91" s="16">
        <v>0</v>
      </c>
    </row>
    <row r="92" spans="2:10" ht="30.75" thickBot="1" x14ac:dyDescent="0.3">
      <c r="B92" s="27" t="s">
        <v>81</v>
      </c>
      <c r="C92" s="11" t="s">
        <v>14</v>
      </c>
      <c r="D92" s="41">
        <v>1</v>
      </c>
      <c r="E92" s="16">
        <v>0</v>
      </c>
      <c r="F92" s="16">
        <v>0</v>
      </c>
    </row>
    <row r="93" spans="2:10" ht="15.75" thickBot="1" x14ac:dyDescent="0.3">
      <c r="B93" s="27" t="s">
        <v>92</v>
      </c>
      <c r="C93" s="11" t="s">
        <v>93</v>
      </c>
      <c r="D93" s="41">
        <v>2000</v>
      </c>
      <c r="E93" s="16">
        <v>600</v>
      </c>
      <c r="F93" s="16">
        <f>+E93*D93</f>
        <v>1200000</v>
      </c>
    </row>
    <row r="94" spans="2:10" ht="15.75" thickBot="1" x14ac:dyDescent="0.3">
      <c r="B94" s="114" t="s">
        <v>4</v>
      </c>
      <c r="C94" s="115"/>
      <c r="D94" s="116">
        <f>SUM(F84:F93)</f>
        <v>1536000</v>
      </c>
      <c r="E94" s="117"/>
      <c r="F94" s="118"/>
    </row>
  </sheetData>
  <mergeCells count="63">
    <mergeCell ref="B2:C3"/>
    <mergeCell ref="F2:G3"/>
    <mergeCell ref="B10:D11"/>
    <mergeCell ref="B25:F26"/>
    <mergeCell ref="H25:J26"/>
    <mergeCell ref="H27:H28"/>
    <mergeCell ref="I27:I28"/>
    <mergeCell ref="J27:J28"/>
    <mergeCell ref="H30:H31"/>
    <mergeCell ref="B48:C48"/>
    <mergeCell ref="D48:F48"/>
    <mergeCell ref="J31:J32"/>
    <mergeCell ref="I29:I32"/>
    <mergeCell ref="B27:B28"/>
    <mergeCell ref="C27:C28"/>
    <mergeCell ref="D27:D28"/>
    <mergeCell ref="E27:E28"/>
    <mergeCell ref="F27:F28"/>
    <mergeCell ref="B51:F52"/>
    <mergeCell ref="H51:J52"/>
    <mergeCell ref="B53:B54"/>
    <mergeCell ref="C53:C54"/>
    <mergeCell ref="D53:D54"/>
    <mergeCell ref="E53:E54"/>
    <mergeCell ref="F53:F54"/>
    <mergeCell ref="H53:H54"/>
    <mergeCell ref="I53:I54"/>
    <mergeCell ref="J53:J54"/>
    <mergeCell ref="H56:H57"/>
    <mergeCell ref="J56:J57"/>
    <mergeCell ref="B61:C61"/>
    <mergeCell ref="D61:F61"/>
    <mergeCell ref="B64:F65"/>
    <mergeCell ref="H64:J65"/>
    <mergeCell ref="B77:C77"/>
    <mergeCell ref="D77:F77"/>
    <mergeCell ref="B66:B67"/>
    <mergeCell ref="C66:C67"/>
    <mergeCell ref="D66:D67"/>
    <mergeCell ref="E66:E67"/>
    <mergeCell ref="F66:F67"/>
    <mergeCell ref="I66:I67"/>
    <mergeCell ref="J66:J67"/>
    <mergeCell ref="H68:H72"/>
    <mergeCell ref="J69:J70"/>
    <mergeCell ref="J71:J72"/>
    <mergeCell ref="H66:H67"/>
    <mergeCell ref="B80:F81"/>
    <mergeCell ref="H80:J81"/>
    <mergeCell ref="B82:B83"/>
    <mergeCell ref="C82:C83"/>
    <mergeCell ref="D82:D83"/>
    <mergeCell ref="E82:E83"/>
    <mergeCell ref="F82:F83"/>
    <mergeCell ref="H82:H83"/>
    <mergeCell ref="I82:I83"/>
    <mergeCell ref="J82:J83"/>
    <mergeCell ref="I84:I85"/>
    <mergeCell ref="J85:J86"/>
    <mergeCell ref="I86:I88"/>
    <mergeCell ref="J87:J88"/>
    <mergeCell ref="B94:C94"/>
    <mergeCell ref="D94:F9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3"/>
  <sheetViews>
    <sheetView showGridLines="0" workbookViewId="0">
      <pane xSplit="18" ySplit="23" topLeftCell="S24" activePane="bottomRight" state="frozenSplit"/>
      <selection pane="topRight" activeCell="B1" sqref="B1"/>
      <selection pane="bottomLeft" activeCell="A2" sqref="A2"/>
      <selection pane="bottomRight"/>
    </sheetView>
  </sheetViews>
  <sheetFormatPr baseColWidth="10" defaultRowHeight="15" x14ac:dyDescent="0.25"/>
  <cols>
    <col min="1" max="1" width="0.85546875" customWidth="1"/>
    <col min="10" max="10" width="2.7109375" customWidth="1"/>
  </cols>
  <sheetData>
    <row r="1" spans="2:18" ht="6.95" customHeight="1" x14ac:dyDescent="0.25"/>
    <row r="2" spans="2:18" ht="18" customHeight="1" x14ac:dyDescent="0.3">
      <c r="B2" s="109" t="s">
        <v>102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</row>
    <row r="3" spans="2:18" ht="6.95" customHeight="1" x14ac:dyDescent="0.3"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</row>
  </sheetData>
  <mergeCells count="1">
    <mergeCell ref="B2:R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showGridLines="0" workbookViewId="0">
      <pane xSplit="13" ySplit="22" topLeftCell="N23" activePane="bottomRight" state="frozenSplit"/>
      <selection pane="topRight" activeCell="D1" sqref="D1"/>
      <selection pane="bottomLeft" activeCell="A4" sqref="A4"/>
      <selection pane="bottomRight" activeCell="F9" sqref="F9"/>
    </sheetView>
  </sheetViews>
  <sheetFormatPr baseColWidth="10" defaultRowHeight="15" x14ac:dyDescent="0.25"/>
  <cols>
    <col min="1" max="1" width="1.7109375" customWidth="1"/>
    <col min="2" max="2" width="17.7109375" customWidth="1"/>
    <col min="3" max="3" width="0.85546875" customWidth="1"/>
    <col min="4" max="4" width="50.7109375" style="61" customWidth="1"/>
    <col min="5" max="6" width="11.42578125" style="61"/>
    <col min="7" max="8" width="13.7109375" style="61" customWidth="1"/>
  </cols>
  <sheetData>
    <row r="1" spans="1:15" s="61" customFormat="1" ht="6.95" customHeight="1" x14ac:dyDescent="0.25">
      <c r="A1"/>
      <c r="B1"/>
      <c r="C1"/>
    </row>
    <row r="2" spans="1:15" s="61" customFormat="1" ht="18" customHeight="1" x14ac:dyDescent="0.3">
      <c r="A2"/>
      <c r="B2"/>
      <c r="C2"/>
      <c r="D2" s="109" t="s">
        <v>192</v>
      </c>
      <c r="E2" s="109"/>
      <c r="F2" s="109"/>
      <c r="G2" s="109"/>
      <c r="H2" s="79"/>
      <c r="I2" s="79"/>
      <c r="J2" s="79"/>
      <c r="K2" s="79"/>
      <c r="L2" s="79"/>
      <c r="M2" s="79"/>
      <c r="N2" s="79"/>
      <c r="O2" s="79"/>
    </row>
    <row r="3" spans="1:15" s="61" customFormat="1" ht="6.95" customHeight="1" thickBot="1" x14ac:dyDescent="0.3">
      <c r="A3"/>
      <c r="B3"/>
      <c r="C3"/>
    </row>
    <row r="4" spans="1:15" ht="30.75" thickBot="1" x14ac:dyDescent="0.3">
      <c r="D4" s="64" t="s">
        <v>0</v>
      </c>
      <c r="E4" s="65" t="s">
        <v>1</v>
      </c>
      <c r="F4" s="65" t="s">
        <v>2</v>
      </c>
      <c r="G4" s="66" t="s">
        <v>103</v>
      </c>
      <c r="H4" s="80"/>
    </row>
    <row r="5" spans="1:15" x14ac:dyDescent="0.25">
      <c r="D5" s="67" t="s">
        <v>111</v>
      </c>
      <c r="E5" s="68" t="s">
        <v>107</v>
      </c>
      <c r="F5" s="69">
        <v>1</v>
      </c>
      <c r="G5" s="70"/>
      <c r="H5" s="81"/>
    </row>
    <row r="6" spans="1:15" x14ac:dyDescent="0.25">
      <c r="D6" s="67" t="s">
        <v>112</v>
      </c>
      <c r="E6" s="68" t="s">
        <v>14</v>
      </c>
      <c r="F6" s="69">
        <v>4500</v>
      </c>
      <c r="G6" s="71"/>
      <c r="H6" s="82"/>
    </row>
    <row r="7" spans="1:15" x14ac:dyDescent="0.25">
      <c r="D7" s="67" t="s">
        <v>113</v>
      </c>
      <c r="E7" s="68" t="s">
        <v>10</v>
      </c>
      <c r="F7" s="69"/>
      <c r="G7" s="70">
        <v>25000</v>
      </c>
      <c r="H7" s="81"/>
    </row>
    <row r="8" spans="1:15" x14ac:dyDescent="0.25">
      <c r="D8" s="67" t="s">
        <v>116</v>
      </c>
      <c r="E8" s="68" t="s">
        <v>110</v>
      </c>
      <c r="F8" s="69">
        <v>14</v>
      </c>
      <c r="G8" s="70"/>
      <c r="H8" s="81"/>
    </row>
    <row r="9" spans="1:15" x14ac:dyDescent="0.25">
      <c r="D9" s="67" t="s">
        <v>114</v>
      </c>
      <c r="E9" s="68" t="s">
        <v>5</v>
      </c>
      <c r="F9" s="69"/>
      <c r="G9" s="70">
        <v>45000</v>
      </c>
      <c r="H9" s="81"/>
    </row>
    <row r="10" spans="1:15" x14ac:dyDescent="0.25">
      <c r="D10" s="67" t="s">
        <v>117</v>
      </c>
      <c r="E10" s="68" t="s">
        <v>5</v>
      </c>
      <c r="F10" s="69">
        <v>12</v>
      </c>
      <c r="G10" s="70"/>
      <c r="H10" s="81"/>
    </row>
    <row r="11" spans="1:15" x14ac:dyDescent="0.25">
      <c r="D11" s="72"/>
      <c r="E11" s="68"/>
      <c r="F11" s="69"/>
      <c r="G11" s="70"/>
      <c r="H11" s="81"/>
    </row>
    <row r="12" spans="1:15" x14ac:dyDescent="0.25">
      <c r="D12" s="67"/>
      <c r="E12" s="68"/>
      <c r="F12" s="69"/>
      <c r="G12" s="70"/>
      <c r="H12" s="81"/>
    </row>
    <row r="13" spans="1:15" x14ac:dyDescent="0.25">
      <c r="D13" s="67"/>
      <c r="E13" s="68"/>
      <c r="F13" s="69"/>
      <c r="G13" s="70"/>
      <c r="H13" s="81"/>
    </row>
    <row r="14" spans="1:15" x14ac:dyDescent="0.25">
      <c r="D14" s="67"/>
      <c r="E14" s="68"/>
      <c r="F14" s="69"/>
      <c r="G14" s="70"/>
      <c r="H14" s="81"/>
    </row>
    <row r="15" spans="1:15" x14ac:dyDescent="0.25">
      <c r="D15" s="67"/>
      <c r="E15" s="68"/>
      <c r="F15" s="69"/>
      <c r="G15" s="70"/>
      <c r="H15" s="81"/>
    </row>
    <row r="16" spans="1:15" ht="15.75" thickBot="1" x14ac:dyDescent="0.3">
      <c r="D16" s="73"/>
      <c r="E16" s="74"/>
      <c r="F16" s="75"/>
      <c r="G16" s="76"/>
      <c r="H16" s="81"/>
    </row>
    <row r="17" spans="8:8" x14ac:dyDescent="0.25">
      <c r="H17" s="83"/>
    </row>
  </sheetData>
  <mergeCells count="1">
    <mergeCell ref="D2:G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showGridLines="0" workbookViewId="0">
      <pane xSplit="13" ySplit="4" topLeftCell="N5" activePane="bottomRight" state="frozenSplit"/>
      <selection pane="topRight" activeCell="D1" sqref="D1"/>
      <selection pane="bottomLeft" activeCell="A5" sqref="A5"/>
      <selection pane="bottomRight"/>
    </sheetView>
  </sheetViews>
  <sheetFormatPr baseColWidth="10" defaultRowHeight="15" x14ac:dyDescent="0.25"/>
  <cols>
    <col min="1" max="1" width="1.7109375" customWidth="1"/>
    <col min="2" max="2" width="17.7109375" customWidth="1"/>
    <col min="3" max="3" width="0.85546875" customWidth="1"/>
    <col min="4" max="4" width="50.7109375" style="61" customWidth="1"/>
    <col min="5" max="6" width="11.42578125" style="61"/>
    <col min="7" max="8" width="13.7109375" style="61" customWidth="1"/>
    <col min="9" max="16384" width="11.42578125" style="61"/>
  </cols>
  <sheetData>
    <row r="1" spans="4:8" ht="6.95" customHeight="1" x14ac:dyDescent="0.25"/>
    <row r="2" spans="4:8" ht="18" customHeight="1" x14ac:dyDescent="0.3">
      <c r="D2" s="109" t="s">
        <v>193</v>
      </c>
      <c r="E2" s="109"/>
      <c r="F2" s="109"/>
      <c r="G2" s="109"/>
      <c r="H2" s="109"/>
    </row>
    <row r="3" spans="4:8" ht="6.95" customHeight="1" thickBot="1" x14ac:dyDescent="0.3"/>
    <row r="4" spans="4:8" ht="30" customHeight="1" thickBot="1" x14ac:dyDescent="0.3">
      <c r="D4" s="64" t="s">
        <v>0</v>
      </c>
      <c r="E4" s="65" t="s">
        <v>1</v>
      </c>
      <c r="F4" s="65" t="s">
        <v>2</v>
      </c>
      <c r="G4" s="65" t="s">
        <v>103</v>
      </c>
      <c r="H4" s="66" t="s">
        <v>104</v>
      </c>
    </row>
    <row r="5" spans="4:8" x14ac:dyDescent="0.25">
      <c r="D5" s="67" t="s">
        <v>108</v>
      </c>
      <c r="E5" s="68" t="s">
        <v>107</v>
      </c>
      <c r="F5" s="69">
        <v>1</v>
      </c>
      <c r="G5" s="88">
        <v>10000000</v>
      </c>
      <c r="H5" s="89">
        <f>F5*G5</f>
        <v>10000000</v>
      </c>
    </row>
    <row r="6" spans="4:8" x14ac:dyDescent="0.25">
      <c r="D6" s="67" t="s">
        <v>115</v>
      </c>
      <c r="E6" s="68" t="s">
        <v>14</v>
      </c>
      <c r="F6" s="69">
        <v>4500</v>
      </c>
      <c r="G6" s="90"/>
      <c r="H6" s="89">
        <f t="shared" ref="H6:H22" si="0">F6*G6</f>
        <v>0</v>
      </c>
    </row>
    <row r="7" spans="4:8" x14ac:dyDescent="0.25">
      <c r="D7" s="67" t="s">
        <v>109</v>
      </c>
      <c r="E7" s="68" t="s">
        <v>10</v>
      </c>
      <c r="F7" s="69">
        <v>1</v>
      </c>
      <c r="G7" s="88">
        <v>25000</v>
      </c>
      <c r="H7" s="89">
        <f t="shared" si="0"/>
        <v>25000</v>
      </c>
    </row>
    <row r="8" spans="4:8" x14ac:dyDescent="0.25">
      <c r="D8" s="67" t="s">
        <v>29</v>
      </c>
      <c r="E8" s="68" t="s">
        <v>110</v>
      </c>
      <c r="F8" s="69">
        <v>16</v>
      </c>
      <c r="G8" s="88">
        <v>7500</v>
      </c>
      <c r="H8" s="89">
        <f t="shared" si="0"/>
        <v>120000</v>
      </c>
    </row>
    <row r="9" spans="4:8" x14ac:dyDescent="0.25">
      <c r="D9" s="67" t="s">
        <v>27</v>
      </c>
      <c r="E9" s="68" t="s">
        <v>9</v>
      </c>
      <c r="F9" s="69">
        <v>2</v>
      </c>
      <c r="G9" s="88">
        <v>7500</v>
      </c>
      <c r="H9" s="89">
        <f t="shared" si="0"/>
        <v>15000</v>
      </c>
    </row>
    <row r="10" spans="4:8" x14ac:dyDescent="0.25">
      <c r="D10" s="67" t="s">
        <v>13</v>
      </c>
      <c r="E10" s="68" t="s">
        <v>14</v>
      </c>
      <c r="F10" s="69">
        <v>2</v>
      </c>
      <c r="G10" s="88">
        <v>1700000</v>
      </c>
      <c r="H10" s="89">
        <f t="shared" si="0"/>
        <v>3400000</v>
      </c>
    </row>
    <row r="11" spans="4:8" x14ac:dyDescent="0.25">
      <c r="D11" s="67" t="s">
        <v>39</v>
      </c>
      <c r="E11" s="68" t="s">
        <v>14</v>
      </c>
      <c r="F11" s="69">
        <v>2</v>
      </c>
      <c r="G11" s="88">
        <v>500000</v>
      </c>
      <c r="H11" s="89">
        <f t="shared" si="0"/>
        <v>1000000</v>
      </c>
    </row>
    <row r="12" spans="4:8" x14ac:dyDescent="0.25">
      <c r="D12" s="67" t="s">
        <v>129</v>
      </c>
      <c r="E12" s="68" t="s">
        <v>14</v>
      </c>
      <c r="F12" s="69">
        <v>3</v>
      </c>
      <c r="G12" s="88">
        <v>65000</v>
      </c>
      <c r="H12" s="89">
        <f t="shared" si="0"/>
        <v>195000</v>
      </c>
    </row>
    <row r="13" spans="4:8" x14ac:dyDescent="0.25">
      <c r="D13" s="67" t="s">
        <v>130</v>
      </c>
      <c r="E13" s="68" t="s">
        <v>14</v>
      </c>
      <c r="F13" s="69">
        <v>3</v>
      </c>
      <c r="G13" s="88">
        <v>42000</v>
      </c>
      <c r="H13" s="89">
        <f t="shared" si="0"/>
        <v>126000</v>
      </c>
    </row>
    <row r="14" spans="4:8" x14ac:dyDescent="0.25">
      <c r="D14" s="67" t="s">
        <v>131</v>
      </c>
      <c r="E14" s="68" t="s">
        <v>14</v>
      </c>
      <c r="F14" s="69">
        <v>3</v>
      </c>
      <c r="G14" s="88">
        <v>55000</v>
      </c>
      <c r="H14" s="89">
        <f t="shared" si="0"/>
        <v>165000</v>
      </c>
    </row>
    <row r="15" spans="4:8" x14ac:dyDescent="0.25">
      <c r="D15" s="67" t="s">
        <v>132</v>
      </c>
      <c r="E15" s="68" t="s">
        <v>14</v>
      </c>
      <c r="F15" s="69">
        <v>3</v>
      </c>
      <c r="G15" s="88">
        <v>45000</v>
      </c>
      <c r="H15" s="89">
        <f t="shared" si="0"/>
        <v>135000</v>
      </c>
    </row>
    <row r="16" spans="4:8" x14ac:dyDescent="0.25">
      <c r="D16" s="67" t="s">
        <v>133</v>
      </c>
      <c r="E16" s="68" t="s">
        <v>14</v>
      </c>
      <c r="F16" s="69">
        <v>3</v>
      </c>
      <c r="G16" s="88">
        <v>18000</v>
      </c>
      <c r="H16" s="89">
        <f t="shared" si="0"/>
        <v>54000</v>
      </c>
    </row>
    <row r="17" spans="4:8" x14ac:dyDescent="0.25">
      <c r="D17" s="67" t="s">
        <v>134</v>
      </c>
      <c r="E17" s="68" t="s">
        <v>14</v>
      </c>
      <c r="F17" s="69">
        <v>3</v>
      </c>
      <c r="G17" s="88">
        <v>43000</v>
      </c>
      <c r="H17" s="89">
        <f t="shared" si="0"/>
        <v>129000</v>
      </c>
    </row>
    <row r="18" spans="4:8" x14ac:dyDescent="0.25">
      <c r="D18" s="72" t="s">
        <v>135</v>
      </c>
      <c r="E18" s="68" t="s">
        <v>14</v>
      </c>
      <c r="F18" s="69">
        <v>3</v>
      </c>
      <c r="G18" s="88">
        <v>45000</v>
      </c>
      <c r="H18" s="89">
        <f t="shared" si="0"/>
        <v>135000</v>
      </c>
    </row>
    <row r="19" spans="4:8" x14ac:dyDescent="0.25">
      <c r="D19" s="72" t="s">
        <v>105</v>
      </c>
      <c r="E19" s="68" t="s">
        <v>14</v>
      </c>
      <c r="F19" s="69">
        <v>1</v>
      </c>
      <c r="G19" s="88">
        <v>0</v>
      </c>
      <c r="H19" s="89">
        <f t="shared" si="0"/>
        <v>0</v>
      </c>
    </row>
    <row r="20" spans="4:8" x14ac:dyDescent="0.25">
      <c r="D20" s="72" t="s">
        <v>72</v>
      </c>
      <c r="E20" s="68" t="s">
        <v>14</v>
      </c>
      <c r="F20" s="69">
        <v>1</v>
      </c>
      <c r="G20" s="88">
        <v>0</v>
      </c>
      <c r="H20" s="89">
        <f t="shared" si="0"/>
        <v>0</v>
      </c>
    </row>
    <row r="21" spans="4:8" x14ac:dyDescent="0.25">
      <c r="D21" s="72" t="s">
        <v>73</v>
      </c>
      <c r="E21" s="68" t="s">
        <v>14</v>
      </c>
      <c r="F21" s="69">
        <v>1</v>
      </c>
      <c r="G21" s="88">
        <v>0</v>
      </c>
      <c r="H21" s="89">
        <f t="shared" si="0"/>
        <v>0</v>
      </c>
    </row>
    <row r="22" spans="4:8" ht="15.75" thickBot="1" x14ac:dyDescent="0.3">
      <c r="D22" s="73"/>
      <c r="E22" s="74"/>
      <c r="F22" s="75"/>
      <c r="G22" s="92"/>
      <c r="H22" s="89">
        <f t="shared" si="0"/>
        <v>0</v>
      </c>
    </row>
    <row r="23" spans="4:8" ht="15.75" thickBot="1" x14ac:dyDescent="0.3">
      <c r="D23" s="78" t="s">
        <v>106</v>
      </c>
      <c r="E23" s="62"/>
      <c r="F23" s="63"/>
      <c r="G23" s="63"/>
      <c r="H23" s="77">
        <f>SUM(H5:H22)</f>
        <v>15499000</v>
      </c>
    </row>
  </sheetData>
  <mergeCells count="1">
    <mergeCell ref="D2:H2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showGridLines="0" workbookViewId="0">
      <pane xSplit="14" ySplit="4" topLeftCell="O5" activePane="bottomRight" state="frozenSplit"/>
      <selection pane="topRight" activeCell="B1" sqref="B1"/>
      <selection pane="bottomLeft" activeCell="A5" sqref="A5"/>
      <selection pane="bottomRight"/>
    </sheetView>
  </sheetViews>
  <sheetFormatPr baseColWidth="10" defaultRowHeight="15" x14ac:dyDescent="0.25"/>
  <cols>
    <col min="1" max="1" width="1.7109375" customWidth="1"/>
    <col min="2" max="2" width="17.7109375" customWidth="1"/>
    <col min="3" max="3" width="0.85546875" customWidth="1"/>
    <col min="4" max="4" width="50.7109375" style="61" customWidth="1"/>
    <col min="5" max="6" width="11.7109375" style="61" customWidth="1"/>
    <col min="7" max="8" width="14.7109375" style="61" customWidth="1"/>
    <col min="9" max="9" width="0.85546875" style="61" customWidth="1"/>
    <col min="10" max="10" width="10.7109375" style="61" customWidth="1"/>
    <col min="11" max="16384" width="11.42578125" style="61"/>
  </cols>
  <sheetData>
    <row r="1" spans="4:8" ht="6.95" customHeight="1" x14ac:dyDescent="0.25"/>
    <row r="2" spans="4:8" ht="18" customHeight="1" x14ac:dyDescent="0.3">
      <c r="D2" s="109" t="s">
        <v>194</v>
      </c>
      <c r="E2" s="109"/>
      <c r="F2" s="109"/>
      <c r="G2" s="109"/>
      <c r="H2" s="109"/>
    </row>
    <row r="3" spans="4:8" ht="6.95" customHeight="1" thickBot="1" x14ac:dyDescent="0.3"/>
    <row r="4" spans="4:8" ht="15.75" thickBot="1" x14ac:dyDescent="0.3">
      <c r="D4" s="64" t="s">
        <v>125</v>
      </c>
      <c r="E4" s="65" t="s">
        <v>14</v>
      </c>
      <c r="F4" s="65" t="s">
        <v>42</v>
      </c>
      <c r="G4" s="65" t="s">
        <v>123</v>
      </c>
      <c r="H4" s="66" t="s">
        <v>124</v>
      </c>
    </row>
    <row r="5" spans="4:8" x14ac:dyDescent="0.25">
      <c r="D5" s="67" t="s">
        <v>101</v>
      </c>
      <c r="E5" s="68" t="s">
        <v>5</v>
      </c>
      <c r="F5" s="69">
        <v>12</v>
      </c>
      <c r="G5" s="88">
        <v>18000</v>
      </c>
      <c r="H5" s="91">
        <f>F5*G5</f>
        <v>216000</v>
      </c>
    </row>
    <row r="6" spans="4:8" x14ac:dyDescent="0.25">
      <c r="D6" s="67" t="s">
        <v>6</v>
      </c>
      <c r="E6" s="68" t="s">
        <v>7</v>
      </c>
      <c r="F6" s="69">
        <v>4.5</v>
      </c>
      <c r="G6" s="90">
        <v>16000</v>
      </c>
      <c r="H6" s="91">
        <f t="shared" ref="H6:H9" si="0">F6*G6</f>
        <v>72000</v>
      </c>
    </row>
    <row r="7" spans="4:8" x14ac:dyDescent="0.25">
      <c r="D7" s="67" t="s">
        <v>16</v>
      </c>
      <c r="E7" s="68" t="s">
        <v>5</v>
      </c>
      <c r="F7" s="69">
        <v>1</v>
      </c>
      <c r="G7" s="88">
        <v>12000</v>
      </c>
      <c r="H7" s="91">
        <f t="shared" si="0"/>
        <v>12000</v>
      </c>
    </row>
    <row r="8" spans="4:8" x14ac:dyDescent="0.25">
      <c r="D8" s="67" t="s">
        <v>27</v>
      </c>
      <c r="E8" s="68" t="s">
        <v>9</v>
      </c>
      <c r="F8" s="69">
        <v>2</v>
      </c>
      <c r="G8" s="88">
        <v>7500</v>
      </c>
      <c r="H8" s="91">
        <f t="shared" si="0"/>
        <v>15000</v>
      </c>
    </row>
    <row r="9" spans="4:8" x14ac:dyDescent="0.25">
      <c r="D9" s="72" t="s">
        <v>37</v>
      </c>
      <c r="E9" s="68" t="s">
        <v>14</v>
      </c>
      <c r="F9" s="69">
        <v>2</v>
      </c>
      <c r="G9" s="88">
        <v>29000</v>
      </c>
      <c r="H9" s="91">
        <f t="shared" si="0"/>
        <v>58000</v>
      </c>
    </row>
    <row r="10" spans="4:8" ht="15.75" thickBot="1" x14ac:dyDescent="0.3">
      <c r="D10" s="72"/>
      <c r="E10" s="68"/>
      <c r="F10" s="69"/>
      <c r="G10" s="88"/>
      <c r="H10" s="89"/>
    </row>
    <row r="11" spans="4:8" ht="15.75" thickBot="1" x14ac:dyDescent="0.3">
      <c r="D11" s="85" t="s">
        <v>121</v>
      </c>
      <c r="E11" s="86"/>
      <c r="F11" s="87"/>
      <c r="G11" s="93"/>
      <c r="H11" s="94">
        <f>SUM(H5:H9)</f>
        <v>373000</v>
      </c>
    </row>
    <row r="12" spans="4:8" ht="15.75" thickBot="1" x14ac:dyDescent="0.3">
      <c r="D12" s="95"/>
      <c r="E12" s="96"/>
      <c r="F12" s="84"/>
      <c r="G12" s="97"/>
      <c r="H12" s="97"/>
    </row>
    <row r="13" spans="4:8" ht="15.75" thickBot="1" x14ac:dyDescent="0.3">
      <c r="D13" s="64" t="s">
        <v>126</v>
      </c>
      <c r="E13" s="65" t="s">
        <v>14</v>
      </c>
      <c r="F13" s="65" t="s">
        <v>42</v>
      </c>
      <c r="G13" s="65" t="s">
        <v>123</v>
      </c>
      <c r="H13" s="66" t="s">
        <v>124</v>
      </c>
    </row>
    <row r="14" spans="4:8" x14ac:dyDescent="0.25">
      <c r="D14" s="67" t="s">
        <v>136</v>
      </c>
      <c r="E14" s="68" t="s">
        <v>10</v>
      </c>
      <c r="F14" s="69">
        <v>4</v>
      </c>
      <c r="G14" s="88">
        <v>25000</v>
      </c>
      <c r="H14" s="89">
        <f>F14*G14</f>
        <v>100000</v>
      </c>
    </row>
    <row r="15" spans="4:8" x14ac:dyDescent="0.25">
      <c r="D15" s="67" t="s">
        <v>137</v>
      </c>
      <c r="E15" s="68" t="s">
        <v>10</v>
      </c>
      <c r="F15" s="69">
        <v>1</v>
      </c>
      <c r="G15" s="88">
        <v>25000</v>
      </c>
      <c r="H15" s="89">
        <f t="shared" ref="H15:H18" si="1">F15*G15</f>
        <v>25000</v>
      </c>
    </row>
    <row r="16" spans="4:8" x14ac:dyDescent="0.25">
      <c r="D16" s="67" t="s">
        <v>118</v>
      </c>
      <c r="E16" s="68" t="s">
        <v>10</v>
      </c>
      <c r="F16" s="69">
        <v>2</v>
      </c>
      <c r="G16" s="88">
        <v>25000</v>
      </c>
      <c r="H16" s="89">
        <f t="shared" si="1"/>
        <v>50000</v>
      </c>
    </row>
    <row r="17" spans="4:8" x14ac:dyDescent="0.25">
      <c r="D17" s="72" t="s">
        <v>138</v>
      </c>
      <c r="E17" s="68" t="s">
        <v>10</v>
      </c>
      <c r="F17" s="69">
        <v>6</v>
      </c>
      <c r="G17" s="88">
        <v>25000</v>
      </c>
      <c r="H17" s="89">
        <f t="shared" si="1"/>
        <v>150000</v>
      </c>
    </row>
    <row r="18" spans="4:8" x14ac:dyDescent="0.25">
      <c r="D18" s="67" t="s">
        <v>139</v>
      </c>
      <c r="E18" s="68" t="s">
        <v>10</v>
      </c>
      <c r="F18" s="69">
        <v>3</v>
      </c>
      <c r="G18" s="88">
        <v>25000</v>
      </c>
      <c r="H18" s="89">
        <f t="shared" si="1"/>
        <v>75000</v>
      </c>
    </row>
    <row r="19" spans="4:8" ht="15.75" thickBot="1" x14ac:dyDescent="0.3">
      <c r="D19" s="72"/>
      <c r="E19" s="68"/>
      <c r="F19" s="69"/>
      <c r="G19" s="88"/>
      <c r="H19" s="89"/>
    </row>
    <row r="20" spans="4:8" ht="15.75" thickBot="1" x14ac:dyDescent="0.3">
      <c r="D20" s="85" t="s">
        <v>120</v>
      </c>
      <c r="E20" s="86"/>
      <c r="F20" s="87"/>
      <c r="G20" s="93"/>
      <c r="H20" s="94">
        <f>SUM(H14:H18)</f>
        <v>400000</v>
      </c>
    </row>
    <row r="21" spans="4:8" ht="15.75" thickBot="1" x14ac:dyDescent="0.3">
      <c r="D21" s="98"/>
      <c r="E21" s="96"/>
      <c r="F21" s="84"/>
      <c r="G21" s="97"/>
      <c r="H21" s="97"/>
    </row>
    <row r="22" spans="4:8" ht="15.75" thickBot="1" x14ac:dyDescent="0.3">
      <c r="D22" s="64" t="s">
        <v>127</v>
      </c>
      <c r="E22" s="65" t="s">
        <v>14</v>
      </c>
      <c r="F22" s="65" t="s">
        <v>42</v>
      </c>
      <c r="G22" s="65" t="s">
        <v>123</v>
      </c>
      <c r="H22" s="66" t="s">
        <v>124</v>
      </c>
    </row>
    <row r="23" spans="4:8" x14ac:dyDescent="0.25">
      <c r="D23" s="67" t="str">
        <f>CONCATENATE("Depreciación ",'Inversión Inicial'!D10)</f>
        <v>Depreciación Guadaña C230 Shindaiwa</v>
      </c>
      <c r="E23" s="68" t="s">
        <v>119</v>
      </c>
      <c r="F23" s="69">
        <v>1</v>
      </c>
      <c r="G23" s="88">
        <f>'Inversión Inicial'!G10/60*7</f>
        <v>198333.33333333331</v>
      </c>
      <c r="H23" s="89">
        <f>F23*G23</f>
        <v>198333.33333333331</v>
      </c>
    </row>
    <row r="24" spans="4:8" x14ac:dyDescent="0.25">
      <c r="D24" s="67" t="str">
        <f>CONCATENATE("Depreciación ",'Inversión Inicial'!D11)</f>
        <v>Depreciación Fumigadora De Espalda 20 Litros</v>
      </c>
      <c r="E24" s="68" t="s">
        <v>119</v>
      </c>
      <c r="F24" s="69">
        <v>1</v>
      </c>
      <c r="G24" s="88">
        <f>'Inversión Inicial'!G11/60*7</f>
        <v>58333.333333333336</v>
      </c>
      <c r="H24" s="89">
        <f t="shared" ref="H24:H33" si="2">F24*G24</f>
        <v>58333.333333333336</v>
      </c>
    </row>
    <row r="25" spans="4:8" x14ac:dyDescent="0.25">
      <c r="D25" s="67" t="str">
        <f>CONCATENATE("Depreciación ",'Inversión Inicial'!D12)</f>
        <v>Depreciación Paladraga Forjada con Mango en Madera</v>
      </c>
      <c r="E25" s="68" t="s">
        <v>119</v>
      </c>
      <c r="F25" s="69">
        <v>1</v>
      </c>
      <c r="G25" s="88">
        <f>'Inversión Inicial'!G12/36*7</f>
        <v>12638.888888888891</v>
      </c>
      <c r="H25" s="89">
        <f t="shared" si="2"/>
        <v>12638.888888888891</v>
      </c>
    </row>
    <row r="26" spans="4:8" x14ac:dyDescent="0.25">
      <c r="D26" s="67" t="str">
        <f>CONCATENATE("Depreciación ",'Inversión Inicial'!D13)</f>
        <v>Depreciación Zappico Forjado con Mango en Madera</v>
      </c>
      <c r="E26" s="68" t="s">
        <v>119</v>
      </c>
      <c r="F26" s="69">
        <v>1</v>
      </c>
      <c r="G26" s="88">
        <f>'Inversión Inicial'!G13/36*7</f>
        <v>8166.666666666667</v>
      </c>
      <c r="H26" s="89">
        <f t="shared" si="2"/>
        <v>8166.666666666667</v>
      </c>
    </row>
    <row r="27" spans="4:8" x14ac:dyDescent="0.25">
      <c r="D27" s="67" t="str">
        <f>CONCATENATE("Depreciación ",'Inversión Inicial'!D14)</f>
        <v>Depreciación Azadón Forjado con Mango en Madera</v>
      </c>
      <c r="E27" s="68" t="s">
        <v>119</v>
      </c>
      <c r="F27" s="69">
        <v>1</v>
      </c>
      <c r="G27" s="88">
        <f>'Inversión Inicial'!G14/36*7</f>
        <v>10694.444444444445</v>
      </c>
      <c r="H27" s="89">
        <f t="shared" si="2"/>
        <v>10694.444444444445</v>
      </c>
    </row>
    <row r="28" spans="4:8" x14ac:dyDescent="0.25">
      <c r="D28" s="67" t="str">
        <f>CONCATENATE("Depreciación ",'Inversión Inicial'!D15)</f>
        <v>Depreciación Pala Punta No.4 con Mango en Madera</v>
      </c>
      <c r="E28" s="68" t="s">
        <v>119</v>
      </c>
      <c r="F28" s="69">
        <v>1</v>
      </c>
      <c r="G28" s="88">
        <f>'Inversión Inicial'!G15/36*7</f>
        <v>8750</v>
      </c>
      <c r="H28" s="89">
        <f t="shared" si="2"/>
        <v>8750</v>
      </c>
    </row>
    <row r="29" spans="4:8" x14ac:dyDescent="0.25">
      <c r="D29" s="67" t="str">
        <f>CONCATENATE("Depreciación ",'Inversión Inicial'!D16)</f>
        <v>Depreciación Pala Pequeña con Mango en Madera</v>
      </c>
      <c r="E29" s="68" t="s">
        <v>119</v>
      </c>
      <c r="F29" s="69">
        <v>1</v>
      </c>
      <c r="G29" s="88">
        <f>'Inversión Inicial'!G16/36*7</f>
        <v>3500</v>
      </c>
      <c r="H29" s="89">
        <f t="shared" si="2"/>
        <v>3500</v>
      </c>
    </row>
    <row r="30" spans="4:8" x14ac:dyDescent="0.25">
      <c r="D30" s="67" t="str">
        <f>CONCATENATE("Depreciación ",'Inversión Inicial'!D17)</f>
        <v>Depreciación Machete 24" Tramontina</v>
      </c>
      <c r="E30" s="68" t="s">
        <v>119</v>
      </c>
      <c r="F30" s="69">
        <v>1</v>
      </c>
      <c r="G30" s="88">
        <f>'Inversión Inicial'!G17/36*7</f>
        <v>8361.1111111111095</v>
      </c>
      <c r="H30" s="89">
        <f t="shared" si="2"/>
        <v>8361.1111111111095</v>
      </c>
    </row>
    <row r="31" spans="4:8" x14ac:dyDescent="0.25">
      <c r="D31" s="67" t="str">
        <f>CONCATENATE("Depreciación ",'Inversión Inicial'!D18)</f>
        <v>Depreciación Juego de 6 Limas 6" con Mango</v>
      </c>
      <c r="E31" s="68" t="s">
        <v>119</v>
      </c>
      <c r="F31" s="69">
        <v>1</v>
      </c>
      <c r="G31" s="88">
        <f>'Inversión Inicial'!G18/36*7</f>
        <v>8750</v>
      </c>
      <c r="H31" s="89">
        <f t="shared" si="2"/>
        <v>8750</v>
      </c>
    </row>
    <row r="32" spans="4:8" x14ac:dyDescent="0.25">
      <c r="D32" s="67" t="str">
        <f>CONCATENATE("Mantenimiento ",'Inversión Inicial'!D10)</f>
        <v>Mantenimiento Guadaña C230 Shindaiwa</v>
      </c>
      <c r="E32" s="68" t="s">
        <v>119</v>
      </c>
      <c r="F32" s="69">
        <v>1</v>
      </c>
      <c r="G32" s="88">
        <v>70000</v>
      </c>
      <c r="H32" s="89">
        <f t="shared" si="2"/>
        <v>70000</v>
      </c>
    </row>
    <row r="33" spans="4:8" x14ac:dyDescent="0.25">
      <c r="D33" s="67" t="str">
        <f>CONCATENATE("Mantenimiento ",'Inversión Inicial'!D11)</f>
        <v>Mantenimiento Fumigadora De Espalda 20 Litros</v>
      </c>
      <c r="E33" s="68" t="s">
        <v>119</v>
      </c>
      <c r="F33" s="69">
        <v>1</v>
      </c>
      <c r="G33" s="88">
        <v>70000</v>
      </c>
      <c r="H33" s="89">
        <f t="shared" si="2"/>
        <v>70000</v>
      </c>
    </row>
    <row r="34" spans="4:8" ht="15.75" thickBot="1" x14ac:dyDescent="0.3">
      <c r="D34" s="72"/>
      <c r="E34" s="68"/>
      <c r="F34" s="69"/>
      <c r="G34" s="88"/>
      <c r="H34" s="89"/>
    </row>
    <row r="35" spans="4:8" ht="15.75" thickBot="1" x14ac:dyDescent="0.3">
      <c r="D35" s="85" t="s">
        <v>122</v>
      </c>
      <c r="E35" s="86"/>
      <c r="F35" s="87"/>
      <c r="G35" s="93"/>
      <c r="H35" s="94">
        <f>SUM(H23:H33)</f>
        <v>457527.77777777781</v>
      </c>
    </row>
    <row r="36" spans="4:8" ht="15.75" thickBot="1" x14ac:dyDescent="0.3">
      <c r="D36" s="95"/>
      <c r="E36" s="96"/>
      <c r="F36" s="84"/>
      <c r="G36" s="97"/>
      <c r="H36" s="97"/>
    </row>
    <row r="37" spans="4:8" ht="15.75" thickBot="1" x14ac:dyDescent="0.3">
      <c r="D37" s="78" t="s">
        <v>128</v>
      </c>
      <c r="E37" s="62"/>
      <c r="F37" s="63"/>
      <c r="G37" s="63"/>
      <c r="H37" s="77">
        <f>H11+H20+H35</f>
        <v>1230527.7777777778</v>
      </c>
    </row>
  </sheetData>
  <mergeCells count="1">
    <mergeCell ref="D2:H2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showGridLines="0" workbookViewId="0">
      <pane xSplit="14" ySplit="4" topLeftCell="O5" activePane="bottomRight" state="frozenSplit"/>
      <selection pane="topRight" activeCell="D1" sqref="D1"/>
      <selection pane="bottomLeft" activeCell="A6" sqref="A6"/>
      <selection pane="bottomRight"/>
    </sheetView>
  </sheetViews>
  <sheetFormatPr baseColWidth="10" defaultRowHeight="15" x14ac:dyDescent="0.25"/>
  <cols>
    <col min="1" max="1" width="1.7109375" customWidth="1"/>
    <col min="2" max="2" width="17.7109375" customWidth="1"/>
    <col min="3" max="3" width="0.85546875" customWidth="1"/>
    <col min="4" max="4" width="50.7109375" style="61" customWidth="1"/>
    <col min="5" max="6" width="11.7109375" style="61" customWidth="1"/>
    <col min="7" max="8" width="14.7109375" style="61" customWidth="1"/>
    <col min="9" max="9" width="0.85546875" style="61" customWidth="1"/>
    <col min="10" max="10" width="10.7109375" style="61" customWidth="1"/>
    <col min="11" max="16384" width="11.42578125" style="61"/>
  </cols>
  <sheetData>
    <row r="1" spans="4:8" ht="6.95" customHeight="1" x14ac:dyDescent="0.25"/>
    <row r="2" spans="4:8" ht="18" customHeight="1" x14ac:dyDescent="0.3">
      <c r="D2" s="109" t="s">
        <v>195</v>
      </c>
      <c r="E2" s="109"/>
      <c r="F2" s="109"/>
      <c r="G2" s="109"/>
      <c r="H2" s="109"/>
    </row>
    <row r="3" spans="4:8" ht="6.95" customHeight="1" thickBot="1" x14ac:dyDescent="0.3"/>
    <row r="4" spans="4:8" ht="15.75" thickBot="1" x14ac:dyDescent="0.3">
      <c r="D4" s="64" t="s">
        <v>125</v>
      </c>
      <c r="E4" s="65" t="s">
        <v>14</v>
      </c>
      <c r="F4" s="65" t="s">
        <v>42</v>
      </c>
      <c r="G4" s="65" t="s">
        <v>123</v>
      </c>
      <c r="H4" s="66" t="s">
        <v>124</v>
      </c>
    </row>
    <row r="5" spans="4:8" x14ac:dyDescent="0.25">
      <c r="D5" s="67" t="s">
        <v>49</v>
      </c>
      <c r="E5" s="68" t="s">
        <v>8</v>
      </c>
      <c r="F5" s="69">
        <v>6</v>
      </c>
      <c r="G5" s="88">
        <v>112000</v>
      </c>
      <c r="H5" s="91">
        <f>F5*G5</f>
        <v>672000</v>
      </c>
    </row>
    <row r="6" spans="4:8" ht="15.75" thickBot="1" x14ac:dyDescent="0.3">
      <c r="D6" s="72"/>
      <c r="E6" s="68"/>
      <c r="F6" s="69"/>
      <c r="G6" s="88"/>
      <c r="H6" s="89"/>
    </row>
    <row r="7" spans="4:8" ht="15.75" thickBot="1" x14ac:dyDescent="0.3">
      <c r="D7" s="85" t="s">
        <v>121</v>
      </c>
      <c r="E7" s="86"/>
      <c r="F7" s="87"/>
      <c r="G7" s="93"/>
      <c r="H7" s="94">
        <f>SUM(H5:H5)</f>
        <v>672000</v>
      </c>
    </row>
    <row r="8" spans="4:8" ht="15.75" thickBot="1" x14ac:dyDescent="0.3">
      <c r="D8" s="95"/>
      <c r="E8" s="96"/>
      <c r="F8" s="84"/>
      <c r="G8" s="97"/>
      <c r="H8" s="97"/>
    </row>
    <row r="9" spans="4:8" ht="15.75" thickBot="1" x14ac:dyDescent="0.3">
      <c r="D9" s="64" t="s">
        <v>126</v>
      </c>
      <c r="E9" s="65" t="s">
        <v>14</v>
      </c>
      <c r="F9" s="65" t="s">
        <v>42</v>
      </c>
      <c r="G9" s="65" t="s">
        <v>123</v>
      </c>
      <c r="H9" s="66" t="s">
        <v>124</v>
      </c>
    </row>
    <row r="10" spans="4:8" x14ac:dyDescent="0.25">
      <c r="D10" s="67" t="s">
        <v>136</v>
      </c>
      <c r="E10" s="68" t="s">
        <v>10</v>
      </c>
      <c r="F10" s="69">
        <v>2</v>
      </c>
      <c r="G10" s="88">
        <v>25000</v>
      </c>
      <c r="H10" s="89">
        <f>F10*G10</f>
        <v>50000</v>
      </c>
    </row>
    <row r="11" spans="4:8" x14ac:dyDescent="0.25">
      <c r="D11" s="67" t="s">
        <v>140</v>
      </c>
      <c r="E11" s="68" t="s">
        <v>10</v>
      </c>
      <c r="F11" s="69">
        <v>18</v>
      </c>
      <c r="G11" s="88">
        <v>25000</v>
      </c>
      <c r="H11" s="89">
        <f>F11*G11</f>
        <v>450000</v>
      </c>
    </row>
    <row r="12" spans="4:8" ht="15.75" thickBot="1" x14ac:dyDescent="0.3">
      <c r="D12" s="72"/>
      <c r="E12" s="68"/>
      <c r="F12" s="69"/>
      <c r="G12" s="88"/>
      <c r="H12" s="89"/>
    </row>
    <row r="13" spans="4:8" ht="15.75" thickBot="1" x14ac:dyDescent="0.3">
      <c r="D13" s="85" t="s">
        <v>120</v>
      </c>
      <c r="E13" s="86"/>
      <c r="F13" s="87"/>
      <c r="G13" s="93"/>
      <c r="H13" s="94">
        <f>SUM(H10:H11)</f>
        <v>500000</v>
      </c>
    </row>
    <row r="14" spans="4:8" ht="15.75" thickBot="1" x14ac:dyDescent="0.3">
      <c r="D14" s="98"/>
      <c r="E14" s="96"/>
      <c r="F14" s="84"/>
      <c r="G14" s="97"/>
      <c r="H14" s="97"/>
    </row>
    <row r="15" spans="4:8" ht="15.75" thickBot="1" x14ac:dyDescent="0.3">
      <c r="D15" s="64" t="s">
        <v>127</v>
      </c>
      <c r="E15" s="65" t="s">
        <v>14</v>
      </c>
      <c r="F15" s="65" t="s">
        <v>42</v>
      </c>
      <c r="G15" s="65" t="s">
        <v>123</v>
      </c>
      <c r="H15" s="66" t="s">
        <v>124</v>
      </c>
    </row>
    <row r="16" spans="4:8" x14ac:dyDescent="0.25">
      <c r="D16" s="67" t="str">
        <f>CONCATENATE("Depreciación ",'Inversión Inicial'!D10)</f>
        <v>Depreciación Guadaña C230 Shindaiwa</v>
      </c>
      <c r="E16" s="68" t="s">
        <v>119</v>
      </c>
      <c r="F16" s="69">
        <v>1</v>
      </c>
      <c r="G16" s="88">
        <f>'Inversión Inicial'!G10/60*0.5</f>
        <v>14166.666666666666</v>
      </c>
      <c r="H16" s="89">
        <f>F16*G16</f>
        <v>14166.666666666666</v>
      </c>
    </row>
    <row r="17" spans="4:8" x14ac:dyDescent="0.25">
      <c r="D17" s="67" t="str">
        <f>CONCATENATE("Depreciación ",'Inversión Inicial'!D11)</f>
        <v>Depreciación Fumigadora De Espalda 20 Litros</v>
      </c>
      <c r="E17" s="68" t="s">
        <v>119</v>
      </c>
      <c r="F17" s="69">
        <v>1</v>
      </c>
      <c r="G17" s="88">
        <f>'Inversión Inicial'!G11/60*0.5</f>
        <v>4166.666666666667</v>
      </c>
      <c r="H17" s="89">
        <f t="shared" ref="H17:H26" si="0">F17*G17</f>
        <v>4166.666666666667</v>
      </c>
    </row>
    <row r="18" spans="4:8" x14ac:dyDescent="0.25">
      <c r="D18" s="67" t="str">
        <f>CONCATENATE("Depreciación ",'Inversión Inicial'!D12)</f>
        <v>Depreciación Paladraga Forjada con Mango en Madera</v>
      </c>
      <c r="E18" s="68" t="s">
        <v>119</v>
      </c>
      <c r="F18" s="69">
        <v>1</v>
      </c>
      <c r="G18" s="88">
        <f>'Inversión Inicial'!G12/36*0.5</f>
        <v>902.77777777777783</v>
      </c>
      <c r="H18" s="89">
        <f t="shared" si="0"/>
        <v>902.77777777777783</v>
      </c>
    </row>
    <row r="19" spans="4:8" x14ac:dyDescent="0.25">
      <c r="D19" s="67" t="str">
        <f>CONCATENATE("Depreciación ",'Inversión Inicial'!D13)</f>
        <v>Depreciación Zappico Forjado con Mango en Madera</v>
      </c>
      <c r="E19" s="68" t="s">
        <v>119</v>
      </c>
      <c r="F19" s="69">
        <v>1</v>
      </c>
      <c r="G19" s="88">
        <f>'Inversión Inicial'!G13/36*0.5</f>
        <v>583.33333333333337</v>
      </c>
      <c r="H19" s="89">
        <f t="shared" si="0"/>
        <v>583.33333333333337</v>
      </c>
    </row>
    <row r="20" spans="4:8" x14ac:dyDescent="0.25">
      <c r="D20" s="67" t="str">
        <f>CONCATENATE("Depreciación ",'Inversión Inicial'!D14)</f>
        <v>Depreciación Azadón Forjado con Mango en Madera</v>
      </c>
      <c r="E20" s="68" t="s">
        <v>119</v>
      </c>
      <c r="F20" s="69">
        <v>1</v>
      </c>
      <c r="G20" s="88">
        <f>'Inversión Inicial'!G14/36*0.5</f>
        <v>763.88888888888891</v>
      </c>
      <c r="H20" s="89">
        <f t="shared" si="0"/>
        <v>763.88888888888891</v>
      </c>
    </row>
    <row r="21" spans="4:8" x14ac:dyDescent="0.25">
      <c r="D21" s="67" t="str">
        <f>CONCATENATE("Depreciación ",'Inversión Inicial'!D15)</f>
        <v>Depreciación Pala Punta No.4 con Mango en Madera</v>
      </c>
      <c r="E21" s="68" t="s">
        <v>119</v>
      </c>
      <c r="F21" s="69">
        <v>1</v>
      </c>
      <c r="G21" s="88">
        <f>'Inversión Inicial'!G15/36*0.5</f>
        <v>625</v>
      </c>
      <c r="H21" s="89">
        <f t="shared" si="0"/>
        <v>625</v>
      </c>
    </row>
    <row r="22" spans="4:8" x14ac:dyDescent="0.25">
      <c r="D22" s="67" t="str">
        <f>CONCATENATE("Depreciación ",'Inversión Inicial'!D16)</f>
        <v>Depreciación Pala Pequeña con Mango en Madera</v>
      </c>
      <c r="E22" s="68" t="s">
        <v>119</v>
      </c>
      <c r="F22" s="69">
        <v>1</v>
      </c>
      <c r="G22" s="88">
        <f>'Inversión Inicial'!G16/36*0.5</f>
        <v>250</v>
      </c>
      <c r="H22" s="89">
        <f t="shared" si="0"/>
        <v>250</v>
      </c>
    </row>
    <row r="23" spans="4:8" x14ac:dyDescent="0.25">
      <c r="D23" s="67" t="str">
        <f>CONCATENATE("Depreciación ",'Inversión Inicial'!D17)</f>
        <v>Depreciación Machete 24" Tramontina</v>
      </c>
      <c r="E23" s="68" t="s">
        <v>119</v>
      </c>
      <c r="F23" s="69">
        <v>1</v>
      </c>
      <c r="G23" s="88">
        <f>'Inversión Inicial'!G17/36*0.5</f>
        <v>597.22222222222217</v>
      </c>
      <c r="H23" s="89">
        <f t="shared" si="0"/>
        <v>597.22222222222217</v>
      </c>
    </row>
    <row r="24" spans="4:8" x14ac:dyDescent="0.25">
      <c r="D24" s="67" t="str">
        <f>CONCATENATE("Depreciación ",'Inversión Inicial'!D18)</f>
        <v>Depreciación Juego de 6 Limas 6" con Mango</v>
      </c>
      <c r="E24" s="68" t="s">
        <v>119</v>
      </c>
      <c r="F24" s="69">
        <v>1</v>
      </c>
      <c r="G24" s="88">
        <f>'Inversión Inicial'!G18/36*0.5</f>
        <v>625</v>
      </c>
      <c r="H24" s="89">
        <f t="shared" si="0"/>
        <v>625</v>
      </c>
    </row>
    <row r="25" spans="4:8" x14ac:dyDescent="0.25">
      <c r="D25" s="67" t="str">
        <f>CONCATENATE("Mantenimiento ",'Inversión Inicial'!D10)</f>
        <v>Mantenimiento Guadaña C230 Shindaiwa</v>
      </c>
      <c r="E25" s="68" t="s">
        <v>119</v>
      </c>
      <c r="F25" s="69">
        <v>1</v>
      </c>
      <c r="G25" s="88">
        <v>10000</v>
      </c>
      <c r="H25" s="89">
        <f t="shared" si="0"/>
        <v>10000</v>
      </c>
    </row>
    <row r="26" spans="4:8" x14ac:dyDescent="0.25">
      <c r="D26" s="67" t="str">
        <f>CONCATENATE("Mantenimiento ",'Inversión Inicial'!D11)</f>
        <v>Mantenimiento Fumigadora De Espalda 20 Litros</v>
      </c>
      <c r="E26" s="68" t="s">
        <v>119</v>
      </c>
      <c r="F26" s="69">
        <v>1</v>
      </c>
      <c r="G26" s="88">
        <v>10000</v>
      </c>
      <c r="H26" s="89">
        <f t="shared" si="0"/>
        <v>10000</v>
      </c>
    </row>
    <row r="27" spans="4:8" ht="15.75" thickBot="1" x14ac:dyDescent="0.3">
      <c r="D27" s="72"/>
      <c r="E27" s="68"/>
      <c r="F27" s="69"/>
      <c r="G27" s="88"/>
      <c r="H27" s="89"/>
    </row>
    <row r="28" spans="4:8" ht="15.75" thickBot="1" x14ac:dyDescent="0.3">
      <c r="D28" s="85" t="s">
        <v>122</v>
      </c>
      <c r="E28" s="86"/>
      <c r="F28" s="87"/>
      <c r="G28" s="93"/>
      <c r="H28" s="94">
        <f>SUM(H16:H26)</f>
        <v>42680.555555555555</v>
      </c>
    </row>
    <row r="29" spans="4:8" ht="15.75" thickBot="1" x14ac:dyDescent="0.3">
      <c r="D29" s="95"/>
      <c r="E29" s="96"/>
      <c r="F29" s="84"/>
      <c r="G29" s="97"/>
      <c r="H29" s="97"/>
    </row>
    <row r="30" spans="4:8" ht="15.75" thickBot="1" x14ac:dyDescent="0.3">
      <c r="D30" s="78" t="s">
        <v>202</v>
      </c>
      <c r="E30" s="62"/>
      <c r="F30" s="63"/>
      <c r="G30" s="63"/>
      <c r="H30" s="77">
        <f>H7+H13+H28</f>
        <v>1214680.5555555555</v>
      </c>
    </row>
  </sheetData>
  <mergeCells count="1">
    <mergeCell ref="D2:H2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showGridLines="0" workbookViewId="0">
      <pane xSplit="14" ySplit="4" topLeftCell="O5" activePane="bottomRight" state="frozenSplit"/>
      <selection pane="topRight" activeCell="D1" sqref="D1"/>
      <selection pane="bottomLeft" activeCell="A6" sqref="A6"/>
      <selection pane="bottomRight"/>
    </sheetView>
  </sheetViews>
  <sheetFormatPr baseColWidth="10" defaultRowHeight="15" x14ac:dyDescent="0.25"/>
  <cols>
    <col min="1" max="1" width="1.7109375" customWidth="1"/>
    <col min="2" max="2" width="17.7109375" customWidth="1"/>
    <col min="3" max="3" width="0.85546875" customWidth="1"/>
    <col min="4" max="4" width="50.7109375" style="61" customWidth="1"/>
    <col min="5" max="6" width="11.7109375" style="61" customWidth="1"/>
    <col min="7" max="8" width="14.7109375" style="61" customWidth="1"/>
    <col min="9" max="9" width="0.85546875" style="61" customWidth="1"/>
    <col min="10" max="10" width="10.7109375" style="61" customWidth="1"/>
    <col min="11" max="16384" width="11.42578125" style="61"/>
  </cols>
  <sheetData>
    <row r="1" spans="4:8" ht="6.95" customHeight="1" x14ac:dyDescent="0.25"/>
    <row r="2" spans="4:8" ht="18" customHeight="1" x14ac:dyDescent="0.3">
      <c r="D2" s="109" t="s">
        <v>196</v>
      </c>
      <c r="E2" s="109"/>
      <c r="F2" s="109"/>
      <c r="G2" s="109"/>
      <c r="H2" s="109"/>
    </row>
    <row r="3" spans="4:8" ht="6.95" customHeight="1" thickBot="1" x14ac:dyDescent="0.3"/>
    <row r="4" spans="4:8" ht="15.75" thickBot="1" x14ac:dyDescent="0.3">
      <c r="D4" s="64" t="s">
        <v>125</v>
      </c>
      <c r="E4" s="65" t="s">
        <v>14</v>
      </c>
      <c r="F4" s="65" t="s">
        <v>42</v>
      </c>
      <c r="G4" s="65" t="s">
        <v>123</v>
      </c>
      <c r="H4" s="66" t="s">
        <v>124</v>
      </c>
    </row>
    <row r="5" spans="4:8" x14ac:dyDescent="0.25">
      <c r="D5" s="67" t="s">
        <v>62</v>
      </c>
      <c r="E5" s="68" t="s">
        <v>8</v>
      </c>
      <c r="F5" s="69">
        <v>6</v>
      </c>
      <c r="G5" s="88">
        <v>112000</v>
      </c>
      <c r="H5" s="91">
        <f>F5*G5</f>
        <v>672000</v>
      </c>
    </row>
    <row r="6" spans="4:8" x14ac:dyDescent="0.25">
      <c r="D6" s="67" t="s">
        <v>141</v>
      </c>
      <c r="E6" s="68" t="s">
        <v>69</v>
      </c>
      <c r="F6" s="69">
        <v>18</v>
      </c>
      <c r="G6" s="90">
        <v>25000</v>
      </c>
      <c r="H6" s="91">
        <f t="shared" ref="H6:H7" si="0">F6*G6</f>
        <v>450000</v>
      </c>
    </row>
    <row r="7" spans="4:8" x14ac:dyDescent="0.25">
      <c r="D7" s="67" t="s">
        <v>142</v>
      </c>
      <c r="E7" s="68" t="s">
        <v>14</v>
      </c>
      <c r="F7" s="69">
        <v>1</v>
      </c>
      <c r="G7" s="88">
        <v>18000</v>
      </c>
      <c r="H7" s="91">
        <f t="shared" si="0"/>
        <v>18000</v>
      </c>
    </row>
    <row r="8" spans="4:8" ht="15.75" thickBot="1" x14ac:dyDescent="0.3">
      <c r="D8" s="72"/>
      <c r="E8" s="68"/>
      <c r="F8" s="69"/>
      <c r="G8" s="88"/>
      <c r="H8" s="89"/>
    </row>
    <row r="9" spans="4:8" ht="15.75" thickBot="1" x14ac:dyDescent="0.3">
      <c r="D9" s="85" t="s">
        <v>121</v>
      </c>
      <c r="E9" s="86"/>
      <c r="F9" s="87"/>
      <c r="G9" s="93"/>
      <c r="H9" s="94">
        <f>SUM(H5:H7)</f>
        <v>1140000</v>
      </c>
    </row>
    <row r="10" spans="4:8" ht="15.75" thickBot="1" x14ac:dyDescent="0.3">
      <c r="D10" s="95"/>
      <c r="E10" s="96"/>
      <c r="F10" s="84"/>
      <c r="G10" s="97"/>
      <c r="H10" s="97"/>
    </row>
    <row r="11" spans="4:8" ht="15.75" thickBot="1" x14ac:dyDescent="0.3">
      <c r="D11" s="64" t="s">
        <v>126</v>
      </c>
      <c r="E11" s="65" t="s">
        <v>14</v>
      </c>
      <c r="F11" s="65" t="s">
        <v>42</v>
      </c>
      <c r="G11" s="65" t="s">
        <v>123</v>
      </c>
      <c r="H11" s="66" t="s">
        <v>124</v>
      </c>
    </row>
    <row r="12" spans="4:8" x14ac:dyDescent="0.25">
      <c r="D12" s="67" t="s">
        <v>143</v>
      </c>
      <c r="E12" s="68" t="s">
        <v>10</v>
      </c>
      <c r="F12" s="69">
        <v>8</v>
      </c>
      <c r="G12" s="88">
        <v>25000</v>
      </c>
      <c r="H12" s="91">
        <f>F12*G12</f>
        <v>200000</v>
      </c>
    </row>
    <row r="13" spans="4:8" x14ac:dyDescent="0.25">
      <c r="D13" s="67" t="s">
        <v>144</v>
      </c>
      <c r="E13" s="68" t="s">
        <v>10</v>
      </c>
      <c r="F13" s="69">
        <v>8</v>
      </c>
      <c r="G13" s="88">
        <v>25000</v>
      </c>
      <c r="H13" s="91">
        <f t="shared" ref="H13:H14" si="1">F13*G13</f>
        <v>200000</v>
      </c>
    </row>
    <row r="14" spans="4:8" x14ac:dyDescent="0.25">
      <c r="D14" s="67" t="s">
        <v>145</v>
      </c>
      <c r="E14" s="68" t="s">
        <v>10</v>
      </c>
      <c r="F14" s="69">
        <v>4</v>
      </c>
      <c r="G14" s="88">
        <v>25000</v>
      </c>
      <c r="H14" s="91">
        <f t="shared" si="1"/>
        <v>100000</v>
      </c>
    </row>
    <row r="15" spans="4:8" ht="15.75" thickBot="1" x14ac:dyDescent="0.3">
      <c r="D15" s="72"/>
      <c r="E15" s="68"/>
      <c r="F15" s="69"/>
      <c r="G15" s="88"/>
      <c r="H15" s="89"/>
    </row>
    <row r="16" spans="4:8" ht="15.75" thickBot="1" x14ac:dyDescent="0.3">
      <c r="D16" s="85" t="s">
        <v>120</v>
      </c>
      <c r="E16" s="86"/>
      <c r="F16" s="87"/>
      <c r="G16" s="93"/>
      <c r="H16" s="94">
        <f>SUM(H12:H14)</f>
        <v>500000</v>
      </c>
    </row>
    <row r="17" spans="4:8" ht="15.75" thickBot="1" x14ac:dyDescent="0.3">
      <c r="D17" s="98"/>
      <c r="E17" s="96"/>
      <c r="F17" s="84"/>
      <c r="G17" s="97"/>
      <c r="H17" s="97"/>
    </row>
    <row r="18" spans="4:8" ht="15.75" thickBot="1" x14ac:dyDescent="0.3">
      <c r="D18" s="64" t="s">
        <v>127</v>
      </c>
      <c r="E18" s="65" t="s">
        <v>14</v>
      </c>
      <c r="F18" s="65" t="s">
        <v>42</v>
      </c>
      <c r="G18" s="65" t="s">
        <v>123</v>
      </c>
      <c r="H18" s="66" t="s">
        <v>124</v>
      </c>
    </row>
    <row r="19" spans="4:8" x14ac:dyDescent="0.25">
      <c r="D19" s="67" t="str">
        <f>CONCATENATE("Depreciación ",'Inversión Inicial'!D10)</f>
        <v>Depreciación Guadaña C230 Shindaiwa</v>
      </c>
      <c r="E19" s="68" t="s">
        <v>119</v>
      </c>
      <c r="F19" s="69">
        <v>1</v>
      </c>
      <c r="G19" s="88">
        <f>'[1]Inversión Inicial'!G10/60*11</f>
        <v>311666.66666666663</v>
      </c>
      <c r="H19" s="91">
        <f>F19*G19</f>
        <v>311666.66666666663</v>
      </c>
    </row>
    <row r="20" spans="4:8" x14ac:dyDescent="0.25">
      <c r="D20" s="67" t="str">
        <f>CONCATENATE("Depreciación ",'Inversión Inicial'!D11)</f>
        <v>Depreciación Fumigadora De Espalda 20 Litros</v>
      </c>
      <c r="E20" s="68" t="s">
        <v>119</v>
      </c>
      <c r="F20" s="69">
        <v>1</v>
      </c>
      <c r="G20" s="88">
        <f>'[1]Inversión Inicial'!G11/60*11</f>
        <v>91666.666666666672</v>
      </c>
      <c r="H20" s="91">
        <f t="shared" ref="H20:H29" si="2">F20*G20</f>
        <v>91666.666666666672</v>
      </c>
    </row>
    <row r="21" spans="4:8" x14ac:dyDescent="0.25">
      <c r="D21" s="67" t="str">
        <f>CONCATENATE("Depreciación ",'Inversión Inicial'!D12)</f>
        <v>Depreciación Paladraga Forjada con Mango en Madera</v>
      </c>
      <c r="E21" s="68" t="s">
        <v>119</v>
      </c>
      <c r="F21" s="69">
        <v>1</v>
      </c>
      <c r="G21" s="88">
        <f>'[1]Inversión Inicial'!G12/36*11</f>
        <v>19861.111111111113</v>
      </c>
      <c r="H21" s="91">
        <f t="shared" si="2"/>
        <v>19861.111111111113</v>
      </c>
    </row>
    <row r="22" spans="4:8" x14ac:dyDescent="0.25">
      <c r="D22" s="67" t="str">
        <f>CONCATENATE("Depreciación ",'Inversión Inicial'!D13)</f>
        <v>Depreciación Zappico Forjado con Mango en Madera</v>
      </c>
      <c r="E22" s="68" t="s">
        <v>119</v>
      </c>
      <c r="F22" s="69">
        <v>1</v>
      </c>
      <c r="G22" s="88">
        <f>'[1]Inversión Inicial'!G13/36*11</f>
        <v>12833.333333333334</v>
      </c>
      <c r="H22" s="91">
        <f t="shared" si="2"/>
        <v>12833.333333333334</v>
      </c>
    </row>
    <row r="23" spans="4:8" x14ac:dyDescent="0.25">
      <c r="D23" s="67" t="str">
        <f>CONCATENATE("Depreciación ",'Inversión Inicial'!D14)</f>
        <v>Depreciación Azadón Forjado con Mango en Madera</v>
      </c>
      <c r="E23" s="68" t="s">
        <v>119</v>
      </c>
      <c r="F23" s="69">
        <v>1</v>
      </c>
      <c r="G23" s="88">
        <f>'[1]Inversión Inicial'!G14/36*11</f>
        <v>16805.555555555555</v>
      </c>
      <c r="H23" s="91">
        <f t="shared" si="2"/>
        <v>16805.555555555555</v>
      </c>
    </row>
    <row r="24" spans="4:8" x14ac:dyDescent="0.25">
      <c r="D24" s="67" t="str">
        <f>CONCATENATE("Depreciación ",'Inversión Inicial'!D15)</f>
        <v>Depreciación Pala Punta No.4 con Mango en Madera</v>
      </c>
      <c r="E24" s="68" t="s">
        <v>119</v>
      </c>
      <c r="F24" s="69">
        <v>1</v>
      </c>
      <c r="G24" s="88">
        <f>'[1]Inversión Inicial'!G15/36*11</f>
        <v>13750</v>
      </c>
      <c r="H24" s="91">
        <f t="shared" si="2"/>
        <v>13750</v>
      </c>
    </row>
    <row r="25" spans="4:8" x14ac:dyDescent="0.25">
      <c r="D25" s="67" t="str">
        <f>CONCATENATE("Depreciación ",'Inversión Inicial'!D16)</f>
        <v>Depreciación Pala Pequeña con Mango en Madera</v>
      </c>
      <c r="E25" s="68" t="s">
        <v>119</v>
      </c>
      <c r="F25" s="69">
        <v>1</v>
      </c>
      <c r="G25" s="88">
        <f>'[1]Inversión Inicial'!G16/36*11</f>
        <v>5500</v>
      </c>
      <c r="H25" s="91">
        <f t="shared" si="2"/>
        <v>5500</v>
      </c>
    </row>
    <row r="26" spans="4:8" x14ac:dyDescent="0.25">
      <c r="D26" s="67" t="str">
        <f>CONCATENATE("Depreciación ",'Inversión Inicial'!D17)</f>
        <v>Depreciación Machete 24" Tramontina</v>
      </c>
      <c r="E26" s="68" t="s">
        <v>119</v>
      </c>
      <c r="F26" s="69">
        <v>1</v>
      </c>
      <c r="G26" s="88">
        <f>'[1]Inversión Inicial'!G17/36*11</f>
        <v>13138.888888888887</v>
      </c>
      <c r="H26" s="91">
        <f t="shared" si="2"/>
        <v>13138.888888888887</v>
      </c>
    </row>
    <row r="27" spans="4:8" x14ac:dyDescent="0.25">
      <c r="D27" s="67" t="str">
        <f>CONCATENATE("Depreciación ",'Inversión Inicial'!D18)</f>
        <v>Depreciación Juego de 6 Limas 6" con Mango</v>
      </c>
      <c r="E27" s="68" t="s">
        <v>119</v>
      </c>
      <c r="F27" s="69">
        <v>1</v>
      </c>
      <c r="G27" s="88">
        <f>'[1]Inversión Inicial'!G18/36*11</f>
        <v>13750</v>
      </c>
      <c r="H27" s="91">
        <f t="shared" si="2"/>
        <v>13750</v>
      </c>
    </row>
    <row r="28" spans="4:8" x14ac:dyDescent="0.25">
      <c r="D28" s="67" t="str">
        <f>CONCATENATE("Mantenimiento ",'Inversión Inicial'!D10)</f>
        <v>Mantenimiento Guadaña C230 Shindaiwa</v>
      </c>
      <c r="E28" s="68" t="s">
        <v>119</v>
      </c>
      <c r="F28" s="69">
        <v>1</v>
      </c>
      <c r="G28" s="88">
        <f>10000*11</f>
        <v>110000</v>
      </c>
      <c r="H28" s="91">
        <f t="shared" si="2"/>
        <v>110000</v>
      </c>
    </row>
    <row r="29" spans="4:8" x14ac:dyDescent="0.25">
      <c r="D29" s="67" t="str">
        <f>CONCATENATE("Mantenimiento ",'Inversión Inicial'!D11)</f>
        <v>Mantenimiento Fumigadora De Espalda 20 Litros</v>
      </c>
      <c r="E29" s="68" t="s">
        <v>119</v>
      </c>
      <c r="F29" s="69">
        <v>1</v>
      </c>
      <c r="G29" s="88">
        <f>10000*11</f>
        <v>110000</v>
      </c>
      <c r="H29" s="91">
        <f t="shared" si="2"/>
        <v>110000</v>
      </c>
    </row>
    <row r="30" spans="4:8" ht="15.75" thickBot="1" x14ac:dyDescent="0.3">
      <c r="D30" s="72"/>
      <c r="E30" s="68"/>
      <c r="F30" s="69"/>
      <c r="G30" s="88"/>
      <c r="H30" s="89"/>
    </row>
    <row r="31" spans="4:8" ht="15.75" thickBot="1" x14ac:dyDescent="0.3">
      <c r="D31" s="85" t="s">
        <v>122</v>
      </c>
      <c r="E31" s="86"/>
      <c r="F31" s="87"/>
      <c r="G31" s="93"/>
      <c r="H31" s="94">
        <f>SUM(H19:H29)</f>
        <v>718972.22222222225</v>
      </c>
    </row>
    <row r="32" spans="4:8" ht="15.75" thickBot="1" x14ac:dyDescent="0.3">
      <c r="D32" s="95"/>
      <c r="E32" s="96"/>
      <c r="F32" s="84"/>
      <c r="G32" s="97"/>
      <c r="H32" s="97"/>
    </row>
    <row r="33" spans="4:8" ht="15.75" thickBot="1" x14ac:dyDescent="0.3">
      <c r="D33" s="78" t="s">
        <v>201</v>
      </c>
      <c r="E33" s="62"/>
      <c r="F33" s="63"/>
      <c r="G33" s="63"/>
      <c r="H33" s="77">
        <f>H9+H16+H31</f>
        <v>2358972.222222222</v>
      </c>
    </row>
  </sheetData>
  <mergeCells count="1">
    <mergeCell ref="D2:H2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showGridLines="0" workbookViewId="0">
      <pane xSplit="14" ySplit="4" topLeftCell="O5" activePane="bottomRight" state="frozenSplit"/>
      <selection pane="topRight" activeCell="D1" sqref="D1"/>
      <selection pane="bottomLeft" activeCell="A5" sqref="A5"/>
      <selection pane="bottomRight"/>
    </sheetView>
  </sheetViews>
  <sheetFormatPr baseColWidth="10" defaultRowHeight="15" x14ac:dyDescent="0.25"/>
  <cols>
    <col min="1" max="1" width="1.7109375" customWidth="1"/>
    <col min="2" max="2" width="17.7109375" customWidth="1"/>
    <col min="3" max="3" width="0.85546875" customWidth="1"/>
    <col min="4" max="4" width="50.7109375" style="61" customWidth="1"/>
    <col min="5" max="6" width="11.7109375" style="61" customWidth="1"/>
    <col min="7" max="8" width="14.7109375" style="61" customWidth="1"/>
    <col min="9" max="9" width="0.85546875" style="61" customWidth="1"/>
    <col min="10" max="10" width="10.7109375" style="61" customWidth="1"/>
    <col min="11" max="16384" width="11.42578125" style="61"/>
  </cols>
  <sheetData>
    <row r="1" spans="4:8" ht="6.95" customHeight="1" x14ac:dyDescent="0.25"/>
    <row r="2" spans="4:8" ht="18" customHeight="1" x14ac:dyDescent="0.3">
      <c r="D2" s="109" t="s">
        <v>197</v>
      </c>
      <c r="E2" s="109"/>
      <c r="F2" s="109"/>
      <c r="G2" s="109"/>
      <c r="H2" s="109"/>
    </row>
    <row r="3" spans="4:8" ht="6.95" customHeight="1" thickBot="1" x14ac:dyDescent="0.3"/>
    <row r="4" spans="4:8" ht="15.75" thickBot="1" x14ac:dyDescent="0.3">
      <c r="D4" s="64" t="s">
        <v>125</v>
      </c>
      <c r="E4" s="65" t="s">
        <v>14</v>
      </c>
      <c r="F4" s="65" t="s">
        <v>42</v>
      </c>
      <c r="G4" s="65" t="s">
        <v>123</v>
      </c>
      <c r="H4" s="66" t="s">
        <v>124</v>
      </c>
    </row>
    <row r="5" spans="4:8" x14ac:dyDescent="0.25">
      <c r="D5" s="67" t="s">
        <v>148</v>
      </c>
      <c r="E5" s="68" t="s">
        <v>14</v>
      </c>
      <c r="F5" s="69">
        <v>50</v>
      </c>
      <c r="G5" s="88">
        <v>1000</v>
      </c>
      <c r="H5" s="91">
        <f>F5*G5</f>
        <v>50000</v>
      </c>
    </row>
    <row r="6" spans="4:8" x14ac:dyDescent="0.25">
      <c r="D6" s="67" t="s">
        <v>149</v>
      </c>
      <c r="E6" s="68" t="s">
        <v>14</v>
      </c>
      <c r="F6" s="69">
        <v>6</v>
      </c>
      <c r="G6" s="90">
        <v>18500</v>
      </c>
      <c r="H6" s="91">
        <f t="shared" ref="H6:H7" si="0">F6*G6</f>
        <v>111000</v>
      </c>
    </row>
    <row r="7" spans="4:8" x14ac:dyDescent="0.25">
      <c r="D7" s="67" t="s">
        <v>83</v>
      </c>
      <c r="E7" s="68" t="s">
        <v>14</v>
      </c>
      <c r="F7" s="69">
        <v>3</v>
      </c>
      <c r="G7" s="88">
        <v>7000</v>
      </c>
      <c r="H7" s="91">
        <f t="shared" si="0"/>
        <v>21000</v>
      </c>
    </row>
    <row r="8" spans="4:8" ht="15.75" thickBot="1" x14ac:dyDescent="0.3">
      <c r="D8" s="72"/>
      <c r="E8" s="68"/>
      <c r="F8" s="69"/>
      <c r="G8" s="88"/>
      <c r="H8" s="89"/>
    </row>
    <row r="9" spans="4:8" ht="15.75" thickBot="1" x14ac:dyDescent="0.3">
      <c r="D9" s="85" t="s">
        <v>121</v>
      </c>
      <c r="E9" s="86"/>
      <c r="F9" s="87"/>
      <c r="G9" s="93"/>
      <c r="H9" s="94">
        <f>SUM(H5:H7)</f>
        <v>182000</v>
      </c>
    </row>
    <row r="10" spans="4:8" ht="15.75" thickBot="1" x14ac:dyDescent="0.3">
      <c r="D10" s="95"/>
      <c r="E10" s="96"/>
      <c r="F10" s="84"/>
      <c r="G10" s="97"/>
      <c r="H10" s="97"/>
    </row>
    <row r="11" spans="4:8" ht="15.75" thickBot="1" x14ac:dyDescent="0.3">
      <c r="D11" s="64" t="s">
        <v>126</v>
      </c>
      <c r="E11" s="65" t="s">
        <v>14</v>
      </c>
      <c r="F11" s="65" t="s">
        <v>42</v>
      </c>
      <c r="G11" s="65" t="s">
        <v>123</v>
      </c>
      <c r="H11" s="66" t="s">
        <v>124</v>
      </c>
    </row>
    <row r="12" spans="4:8" x14ac:dyDescent="0.25">
      <c r="D12" s="67" t="s">
        <v>146</v>
      </c>
      <c r="E12" s="68" t="s">
        <v>10</v>
      </c>
      <c r="F12" s="69">
        <v>48</v>
      </c>
      <c r="G12" s="88">
        <v>25000</v>
      </c>
      <c r="H12" s="91">
        <f>F12*G12</f>
        <v>1200000</v>
      </c>
    </row>
    <row r="13" spans="4:8" x14ac:dyDescent="0.25">
      <c r="D13" s="67" t="s">
        <v>147</v>
      </c>
      <c r="E13" s="68" t="s">
        <v>10</v>
      </c>
      <c r="F13" s="69">
        <v>3</v>
      </c>
      <c r="G13" s="88">
        <v>25000</v>
      </c>
      <c r="H13" s="91">
        <f t="shared" ref="H13:H16" si="1">F13*G13</f>
        <v>75000</v>
      </c>
    </row>
    <row r="14" spans="4:8" x14ac:dyDescent="0.25">
      <c r="D14" s="67" t="s">
        <v>150</v>
      </c>
      <c r="E14" s="68" t="s">
        <v>10</v>
      </c>
      <c r="F14" s="69">
        <v>2</v>
      </c>
      <c r="G14" s="88">
        <v>25000</v>
      </c>
      <c r="H14" s="91">
        <f t="shared" si="1"/>
        <v>50000</v>
      </c>
    </row>
    <row r="15" spans="4:8" x14ac:dyDescent="0.25">
      <c r="D15" s="72" t="s">
        <v>151</v>
      </c>
      <c r="E15" s="68" t="s">
        <v>10</v>
      </c>
      <c r="F15" s="69">
        <v>2</v>
      </c>
      <c r="G15" s="88">
        <v>25000</v>
      </c>
      <c r="H15" s="91">
        <f t="shared" si="1"/>
        <v>50000</v>
      </c>
    </row>
    <row r="16" spans="4:8" x14ac:dyDescent="0.25">
      <c r="D16" s="67" t="s">
        <v>152</v>
      </c>
      <c r="E16" s="68" t="s">
        <v>10</v>
      </c>
      <c r="F16" s="69">
        <v>2</v>
      </c>
      <c r="G16" s="88">
        <v>25000</v>
      </c>
      <c r="H16" s="91">
        <f t="shared" si="1"/>
        <v>50000</v>
      </c>
    </row>
    <row r="17" spans="4:8" ht="15.75" thickBot="1" x14ac:dyDescent="0.3">
      <c r="D17" s="72"/>
      <c r="E17" s="68"/>
      <c r="F17" s="69"/>
      <c r="G17" s="88"/>
      <c r="H17" s="89"/>
    </row>
    <row r="18" spans="4:8" ht="15.75" thickBot="1" x14ac:dyDescent="0.3">
      <c r="D18" s="85" t="s">
        <v>120</v>
      </c>
      <c r="E18" s="86"/>
      <c r="F18" s="87"/>
      <c r="G18" s="93"/>
      <c r="H18" s="94">
        <f>SUM(H12:H16)</f>
        <v>1425000</v>
      </c>
    </row>
    <row r="19" spans="4:8" ht="15.75" thickBot="1" x14ac:dyDescent="0.3">
      <c r="D19" s="98"/>
      <c r="E19" s="96"/>
      <c r="F19" s="84"/>
      <c r="G19" s="97"/>
      <c r="H19" s="97"/>
    </row>
    <row r="20" spans="4:8" ht="15.75" thickBot="1" x14ac:dyDescent="0.3">
      <c r="D20" s="64" t="s">
        <v>127</v>
      </c>
      <c r="E20" s="65" t="s">
        <v>14</v>
      </c>
      <c r="F20" s="65" t="s">
        <v>42</v>
      </c>
      <c r="G20" s="65" t="s">
        <v>123</v>
      </c>
      <c r="H20" s="66" t="s">
        <v>124</v>
      </c>
    </row>
    <row r="21" spans="4:8" x14ac:dyDescent="0.25">
      <c r="D21" s="67" t="str">
        <f>CONCATENATE("Depreciación ",'Inversión Inicial'!D10)</f>
        <v>Depreciación Guadaña C230 Shindaiwa</v>
      </c>
      <c r="E21" s="68" t="s">
        <v>119</v>
      </c>
      <c r="F21" s="69">
        <v>1</v>
      </c>
      <c r="G21" s="88">
        <f>'Inversión Inicial'!G10/60*1</f>
        <v>28333.333333333332</v>
      </c>
      <c r="H21" s="91">
        <f>F21*G21</f>
        <v>28333.333333333332</v>
      </c>
    </row>
    <row r="22" spans="4:8" x14ac:dyDescent="0.25">
      <c r="D22" s="67" t="str">
        <f>CONCATENATE("Depreciación ",'Inversión Inicial'!D11)</f>
        <v>Depreciación Fumigadora De Espalda 20 Litros</v>
      </c>
      <c r="E22" s="68" t="s">
        <v>119</v>
      </c>
      <c r="F22" s="69">
        <v>1</v>
      </c>
      <c r="G22" s="88">
        <f>'Inversión Inicial'!G11/60*1</f>
        <v>8333.3333333333339</v>
      </c>
      <c r="H22" s="91">
        <f t="shared" ref="H22:H31" si="2">F22*G22</f>
        <v>8333.3333333333339</v>
      </c>
    </row>
    <row r="23" spans="4:8" x14ac:dyDescent="0.25">
      <c r="D23" s="67" t="str">
        <f>CONCATENATE("Depreciación ",'Inversión Inicial'!D12)</f>
        <v>Depreciación Paladraga Forjada con Mango en Madera</v>
      </c>
      <c r="E23" s="68" t="s">
        <v>119</v>
      </c>
      <c r="F23" s="69">
        <v>1</v>
      </c>
      <c r="G23" s="88">
        <f>'Inversión Inicial'!G12/36*1</f>
        <v>1805.5555555555557</v>
      </c>
      <c r="H23" s="91">
        <f t="shared" si="2"/>
        <v>1805.5555555555557</v>
      </c>
    </row>
    <row r="24" spans="4:8" x14ac:dyDescent="0.25">
      <c r="D24" s="67" t="str">
        <f>CONCATENATE("Depreciación ",'Inversión Inicial'!D13)</f>
        <v>Depreciación Zappico Forjado con Mango en Madera</v>
      </c>
      <c r="E24" s="68" t="s">
        <v>119</v>
      </c>
      <c r="F24" s="69">
        <v>1</v>
      </c>
      <c r="G24" s="88">
        <f>'Inversión Inicial'!G13/36*1</f>
        <v>1166.6666666666667</v>
      </c>
      <c r="H24" s="91">
        <f t="shared" si="2"/>
        <v>1166.6666666666667</v>
      </c>
    </row>
    <row r="25" spans="4:8" x14ac:dyDescent="0.25">
      <c r="D25" s="67" t="str">
        <f>CONCATENATE("Depreciación ",'Inversión Inicial'!D14)</f>
        <v>Depreciación Azadón Forjado con Mango en Madera</v>
      </c>
      <c r="E25" s="68" t="s">
        <v>119</v>
      </c>
      <c r="F25" s="69">
        <v>1</v>
      </c>
      <c r="G25" s="88">
        <f>'Inversión Inicial'!G14/36*1</f>
        <v>1527.7777777777778</v>
      </c>
      <c r="H25" s="91">
        <f t="shared" si="2"/>
        <v>1527.7777777777778</v>
      </c>
    </row>
    <row r="26" spans="4:8" x14ac:dyDescent="0.25">
      <c r="D26" s="67" t="str">
        <f>CONCATENATE("Depreciación ",'Inversión Inicial'!D15)</f>
        <v>Depreciación Pala Punta No.4 con Mango en Madera</v>
      </c>
      <c r="E26" s="68" t="s">
        <v>119</v>
      </c>
      <c r="F26" s="69">
        <v>1</v>
      </c>
      <c r="G26" s="88">
        <f>'Inversión Inicial'!G15/36*1</f>
        <v>1250</v>
      </c>
      <c r="H26" s="91">
        <f t="shared" si="2"/>
        <v>1250</v>
      </c>
    </row>
    <row r="27" spans="4:8" x14ac:dyDescent="0.25">
      <c r="D27" s="67" t="str">
        <f>CONCATENATE("Depreciación ",'Inversión Inicial'!D16)</f>
        <v>Depreciación Pala Pequeña con Mango en Madera</v>
      </c>
      <c r="E27" s="68" t="s">
        <v>119</v>
      </c>
      <c r="F27" s="69">
        <v>1</v>
      </c>
      <c r="G27" s="88">
        <f>'Inversión Inicial'!G16/36*1</f>
        <v>500</v>
      </c>
      <c r="H27" s="91">
        <f t="shared" si="2"/>
        <v>500</v>
      </c>
    </row>
    <row r="28" spans="4:8" x14ac:dyDescent="0.25">
      <c r="D28" s="67" t="str">
        <f>CONCATENATE("Depreciación ",'Inversión Inicial'!D17)</f>
        <v>Depreciación Machete 24" Tramontina</v>
      </c>
      <c r="E28" s="68" t="s">
        <v>119</v>
      </c>
      <c r="F28" s="69">
        <v>1</v>
      </c>
      <c r="G28" s="88">
        <f>'Inversión Inicial'!G17/36*1</f>
        <v>1194.4444444444443</v>
      </c>
      <c r="H28" s="91">
        <f t="shared" si="2"/>
        <v>1194.4444444444443</v>
      </c>
    </row>
    <row r="29" spans="4:8" x14ac:dyDescent="0.25">
      <c r="D29" s="67" t="str">
        <f>CONCATENATE("Depreciación ",'Inversión Inicial'!D18)</f>
        <v>Depreciación Juego de 6 Limas 6" con Mango</v>
      </c>
      <c r="E29" s="68" t="s">
        <v>119</v>
      </c>
      <c r="F29" s="69">
        <v>1</v>
      </c>
      <c r="G29" s="88">
        <f>'Inversión Inicial'!G18/36*1</f>
        <v>1250</v>
      </c>
      <c r="H29" s="91">
        <f t="shared" si="2"/>
        <v>1250</v>
      </c>
    </row>
    <row r="30" spans="4:8" x14ac:dyDescent="0.25">
      <c r="D30" s="67" t="str">
        <f>CONCATENATE("Mantenimiento ",'Inversión Inicial'!D10)</f>
        <v>Mantenimiento Guadaña C230 Shindaiwa</v>
      </c>
      <c r="E30" s="68" t="s">
        <v>119</v>
      </c>
      <c r="F30" s="69">
        <v>1</v>
      </c>
      <c r="G30" s="88">
        <v>10000</v>
      </c>
      <c r="H30" s="91">
        <f t="shared" si="2"/>
        <v>10000</v>
      </c>
    </row>
    <row r="31" spans="4:8" x14ac:dyDescent="0.25">
      <c r="D31" s="67" t="str">
        <f>CONCATENATE("Mantenimiento ",'Inversión Inicial'!D11)</f>
        <v>Mantenimiento Fumigadora De Espalda 20 Litros</v>
      </c>
      <c r="E31" s="68" t="s">
        <v>119</v>
      </c>
      <c r="F31" s="69">
        <v>1</v>
      </c>
      <c r="G31" s="88">
        <v>10000</v>
      </c>
      <c r="H31" s="91">
        <f t="shared" si="2"/>
        <v>10000</v>
      </c>
    </row>
    <row r="32" spans="4:8" ht="15.75" thickBot="1" x14ac:dyDescent="0.3">
      <c r="D32" s="72"/>
      <c r="E32" s="68"/>
      <c r="F32" s="69"/>
      <c r="G32" s="88"/>
      <c r="H32" s="89"/>
    </row>
    <row r="33" spans="4:8" ht="15.75" thickBot="1" x14ac:dyDescent="0.3">
      <c r="D33" s="85" t="s">
        <v>122</v>
      </c>
      <c r="E33" s="86"/>
      <c r="F33" s="87"/>
      <c r="G33" s="93"/>
      <c r="H33" s="94">
        <f>SUM(H21:H31)</f>
        <v>65361.111111111109</v>
      </c>
    </row>
    <row r="34" spans="4:8" ht="15.75" thickBot="1" x14ac:dyDescent="0.3">
      <c r="D34" s="95"/>
      <c r="E34" s="96"/>
      <c r="F34" s="84"/>
      <c r="G34" s="97"/>
      <c r="H34" s="97"/>
    </row>
    <row r="35" spans="4:8" ht="15.75" thickBot="1" x14ac:dyDescent="0.3">
      <c r="D35" s="78" t="s">
        <v>200</v>
      </c>
      <c r="E35" s="62"/>
      <c r="F35" s="63"/>
      <c r="G35" s="63"/>
      <c r="H35" s="77">
        <f>H9+H18+H33</f>
        <v>1672361.111111111</v>
      </c>
    </row>
  </sheetData>
  <mergeCells count="1">
    <mergeCell ref="D2:H2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showGridLines="0" workbookViewId="0">
      <pane xSplit="14" ySplit="4" topLeftCell="O5" activePane="bottomRight" state="frozenSplit"/>
      <selection pane="topRight" activeCell="D1" sqref="D1"/>
      <selection pane="bottomLeft" activeCell="A5" sqref="A5"/>
      <selection pane="bottomRight"/>
    </sheetView>
  </sheetViews>
  <sheetFormatPr baseColWidth="10" defaultRowHeight="15" x14ac:dyDescent="0.25"/>
  <cols>
    <col min="1" max="1" width="1.7109375" customWidth="1"/>
    <col min="2" max="2" width="17.7109375" customWidth="1"/>
    <col min="3" max="3" width="0.85546875" customWidth="1"/>
    <col min="4" max="4" width="50.7109375" style="61" customWidth="1"/>
    <col min="5" max="6" width="11.7109375" style="61" customWidth="1"/>
    <col min="7" max="8" width="14.7109375" style="61" customWidth="1"/>
    <col min="9" max="9" width="0.85546875" style="61" customWidth="1"/>
    <col min="10" max="10" width="10.7109375" style="61" customWidth="1"/>
    <col min="11" max="16384" width="11.42578125" style="61"/>
  </cols>
  <sheetData>
    <row r="1" spans="4:8" ht="6.95" customHeight="1" x14ac:dyDescent="0.25"/>
    <row r="2" spans="4:8" ht="18" customHeight="1" x14ac:dyDescent="0.3">
      <c r="D2" s="109" t="s">
        <v>198</v>
      </c>
      <c r="E2" s="109"/>
      <c r="F2" s="109"/>
      <c r="G2" s="109"/>
      <c r="H2" s="109"/>
    </row>
    <row r="3" spans="4:8" ht="6.95" customHeight="1" thickBot="1" x14ac:dyDescent="0.3"/>
    <row r="4" spans="4:8" ht="15.75" thickBot="1" x14ac:dyDescent="0.3">
      <c r="D4" s="64" t="s">
        <v>125</v>
      </c>
      <c r="E4" s="65" t="s">
        <v>14</v>
      </c>
      <c r="F4" s="65" t="s">
        <v>42</v>
      </c>
      <c r="G4" s="65" t="s">
        <v>123</v>
      </c>
      <c r="H4" s="66" t="s">
        <v>124</v>
      </c>
    </row>
    <row r="5" spans="4:8" x14ac:dyDescent="0.25">
      <c r="D5" s="67" t="s">
        <v>153</v>
      </c>
      <c r="E5" s="68" t="s">
        <v>119</v>
      </c>
      <c r="F5" s="69">
        <v>1</v>
      </c>
      <c r="G5" s="88">
        <f>'F1 - Almacigo'!H11</f>
        <v>373000</v>
      </c>
      <c r="H5" s="91">
        <f>F5*G5</f>
        <v>373000</v>
      </c>
    </row>
    <row r="6" spans="4:8" x14ac:dyDescent="0.25">
      <c r="D6" s="67" t="s">
        <v>154</v>
      </c>
      <c r="E6" s="68" t="s">
        <v>119</v>
      </c>
      <c r="F6" s="69">
        <v>1</v>
      </c>
      <c r="G6" s="90">
        <f>'F1 - Trasplantado'!H7</f>
        <v>672000</v>
      </c>
      <c r="H6" s="91">
        <f t="shared" ref="H6:H7" si="0">F6*G6</f>
        <v>672000</v>
      </c>
    </row>
    <row r="7" spans="4:8" x14ac:dyDescent="0.25">
      <c r="D7" s="67" t="s">
        <v>155</v>
      </c>
      <c r="E7" s="68" t="s">
        <v>119</v>
      </c>
      <c r="F7" s="69">
        <v>1</v>
      </c>
      <c r="G7" s="88">
        <f>'F2 - Producción'!H9</f>
        <v>1140000</v>
      </c>
      <c r="H7" s="91">
        <f t="shared" si="0"/>
        <v>1140000</v>
      </c>
    </row>
    <row r="8" spans="4:8" x14ac:dyDescent="0.25">
      <c r="D8" s="72" t="s">
        <v>159</v>
      </c>
      <c r="E8" s="68" t="s">
        <v>119</v>
      </c>
      <c r="F8" s="69">
        <v>1</v>
      </c>
      <c r="G8" s="88">
        <f>'F2 - Recolección'!H9</f>
        <v>182000</v>
      </c>
      <c r="H8" s="91">
        <f>F8*G8</f>
        <v>182000</v>
      </c>
    </row>
    <row r="9" spans="4:8" ht="15.75" thickBot="1" x14ac:dyDescent="0.3">
      <c r="D9" s="72"/>
      <c r="E9" s="68"/>
      <c r="F9" s="69"/>
      <c r="G9" s="88"/>
      <c r="H9" s="89"/>
    </row>
    <row r="10" spans="4:8" ht="15.75" thickBot="1" x14ac:dyDescent="0.3">
      <c r="D10" s="85" t="s">
        <v>121</v>
      </c>
      <c r="E10" s="86"/>
      <c r="F10" s="87"/>
      <c r="G10" s="93"/>
      <c r="H10" s="94">
        <f>SUM(H5:H8)</f>
        <v>2367000</v>
      </c>
    </row>
    <row r="11" spans="4:8" ht="15.75" thickBot="1" x14ac:dyDescent="0.3">
      <c r="D11" s="95"/>
      <c r="E11" s="96"/>
      <c r="F11" s="84"/>
      <c r="G11" s="97"/>
      <c r="H11" s="97"/>
    </row>
    <row r="12" spans="4:8" ht="15.75" thickBot="1" x14ac:dyDescent="0.3">
      <c r="D12" s="64" t="s">
        <v>126</v>
      </c>
      <c r="E12" s="65" t="s">
        <v>14</v>
      </c>
      <c r="F12" s="65" t="s">
        <v>42</v>
      </c>
      <c r="G12" s="65" t="s">
        <v>123</v>
      </c>
      <c r="H12" s="66" t="s">
        <v>124</v>
      </c>
    </row>
    <row r="13" spans="4:8" x14ac:dyDescent="0.25">
      <c r="D13" s="67" t="s">
        <v>156</v>
      </c>
      <c r="E13" s="68" t="s">
        <v>119</v>
      </c>
      <c r="F13" s="69">
        <v>1</v>
      </c>
      <c r="G13" s="88">
        <f>'F1 - Almacigo'!H20</f>
        <v>400000</v>
      </c>
      <c r="H13" s="91">
        <f>F13*G13</f>
        <v>400000</v>
      </c>
    </row>
    <row r="14" spans="4:8" x14ac:dyDescent="0.25">
      <c r="D14" s="67" t="s">
        <v>157</v>
      </c>
      <c r="E14" s="68" t="s">
        <v>119</v>
      </c>
      <c r="F14" s="69">
        <v>1</v>
      </c>
      <c r="G14" s="88">
        <f>'F1 - Trasplantado'!H13</f>
        <v>500000</v>
      </c>
      <c r="H14" s="91">
        <f t="shared" ref="H14:H15" si="1">F14*G14</f>
        <v>500000</v>
      </c>
    </row>
    <row r="15" spans="4:8" x14ac:dyDescent="0.25">
      <c r="D15" s="67" t="s">
        <v>158</v>
      </c>
      <c r="E15" s="68" t="s">
        <v>119</v>
      </c>
      <c r="F15" s="69">
        <v>1</v>
      </c>
      <c r="G15" s="88">
        <f>'F2 - Producción'!H16</f>
        <v>500000</v>
      </c>
      <c r="H15" s="91">
        <f t="shared" si="1"/>
        <v>500000</v>
      </c>
    </row>
    <row r="16" spans="4:8" x14ac:dyDescent="0.25">
      <c r="D16" s="72" t="s">
        <v>160</v>
      </c>
      <c r="E16" s="68" t="s">
        <v>119</v>
      </c>
      <c r="F16" s="69">
        <v>1</v>
      </c>
      <c r="G16" s="88">
        <f>'F2 - Recolección'!H18</f>
        <v>1425000</v>
      </c>
      <c r="H16" s="91">
        <f>F16*G16</f>
        <v>1425000</v>
      </c>
    </row>
    <row r="17" spans="4:8" ht="15.75" thickBot="1" x14ac:dyDescent="0.3">
      <c r="D17" s="72"/>
      <c r="E17" s="68"/>
      <c r="F17" s="69"/>
      <c r="G17" s="88"/>
      <c r="H17" s="89"/>
    </row>
    <row r="18" spans="4:8" ht="15.75" thickBot="1" x14ac:dyDescent="0.3">
      <c r="D18" s="85" t="s">
        <v>120</v>
      </c>
      <c r="E18" s="86"/>
      <c r="F18" s="87"/>
      <c r="G18" s="93"/>
      <c r="H18" s="94">
        <f>SUM(H13:H16)</f>
        <v>2825000</v>
      </c>
    </row>
    <row r="19" spans="4:8" ht="15.75" thickBot="1" x14ac:dyDescent="0.3">
      <c r="D19" s="98"/>
      <c r="E19" s="96"/>
      <c r="F19" s="84"/>
      <c r="G19" s="97"/>
      <c r="H19" s="97"/>
    </row>
    <row r="20" spans="4:8" ht="15.75" thickBot="1" x14ac:dyDescent="0.3">
      <c r="D20" s="64" t="s">
        <v>127</v>
      </c>
      <c r="E20" s="65" t="s">
        <v>14</v>
      </c>
      <c r="F20" s="65" t="s">
        <v>42</v>
      </c>
      <c r="G20" s="65" t="s">
        <v>123</v>
      </c>
      <c r="H20" s="66" t="s">
        <v>124</v>
      </c>
    </row>
    <row r="21" spans="4:8" x14ac:dyDescent="0.25">
      <c r="D21" s="67" t="s">
        <v>161</v>
      </c>
      <c r="E21" s="68" t="s">
        <v>119</v>
      </c>
      <c r="F21" s="69">
        <v>1</v>
      </c>
      <c r="G21" s="88">
        <f>'F1 - Almacigo'!H35</f>
        <v>457527.77777777781</v>
      </c>
      <c r="H21" s="91">
        <f>F21*G21</f>
        <v>457527.77777777781</v>
      </c>
    </row>
    <row r="22" spans="4:8" x14ac:dyDescent="0.25">
      <c r="D22" s="67" t="s">
        <v>162</v>
      </c>
      <c r="E22" s="68" t="s">
        <v>119</v>
      </c>
      <c r="F22" s="69">
        <v>1</v>
      </c>
      <c r="G22" s="88">
        <f>'F1 - Trasplantado'!H28</f>
        <v>42680.555555555555</v>
      </c>
      <c r="H22" s="91">
        <f t="shared" ref="H22:H23" si="2">F22*G22</f>
        <v>42680.555555555555</v>
      </c>
    </row>
    <row r="23" spans="4:8" x14ac:dyDescent="0.25">
      <c r="D23" s="67" t="s">
        <v>163</v>
      </c>
      <c r="E23" s="68" t="s">
        <v>119</v>
      </c>
      <c r="F23" s="69">
        <v>1</v>
      </c>
      <c r="G23" s="88">
        <f>'F2 - Producción'!H31</f>
        <v>718972.22222222225</v>
      </c>
      <c r="H23" s="91">
        <f t="shared" si="2"/>
        <v>718972.22222222225</v>
      </c>
    </row>
    <row r="24" spans="4:8" x14ac:dyDescent="0.25">
      <c r="D24" s="72" t="s">
        <v>164</v>
      </c>
      <c r="E24" s="68" t="s">
        <v>119</v>
      </c>
      <c r="F24" s="69">
        <v>1</v>
      </c>
      <c r="G24" s="88">
        <f>'F2 - Recolección'!H33</f>
        <v>65361.111111111109</v>
      </c>
      <c r="H24" s="91">
        <f>F24*G24</f>
        <v>65361.111111111109</v>
      </c>
    </row>
    <row r="25" spans="4:8" ht="15.75" thickBot="1" x14ac:dyDescent="0.3">
      <c r="D25" s="72"/>
      <c r="E25" s="68"/>
      <c r="F25" s="69"/>
      <c r="G25" s="88"/>
      <c r="H25" s="91">
        <f t="shared" ref="H25" si="3">F25*G25</f>
        <v>0</v>
      </c>
    </row>
    <row r="26" spans="4:8" ht="15.75" thickBot="1" x14ac:dyDescent="0.3">
      <c r="D26" s="85" t="s">
        <v>122</v>
      </c>
      <c r="E26" s="86"/>
      <c r="F26" s="87"/>
      <c r="G26" s="93"/>
      <c r="H26" s="94">
        <f>SUM(H21:H24)</f>
        <v>1284541.6666666665</v>
      </c>
    </row>
    <row r="27" spans="4:8" ht="15.75" thickBot="1" x14ac:dyDescent="0.3">
      <c r="D27" s="95"/>
      <c r="E27" s="96"/>
      <c r="F27" s="84"/>
      <c r="G27" s="97"/>
    </row>
    <row r="28" spans="4:8" ht="15.75" thickBot="1" x14ac:dyDescent="0.3">
      <c r="D28" s="78" t="s">
        <v>199</v>
      </c>
      <c r="E28" s="62"/>
      <c r="F28" s="63"/>
      <c r="G28" s="63"/>
      <c r="H28" s="94">
        <f>H10+H18+H26</f>
        <v>6476541.666666666</v>
      </c>
    </row>
  </sheetData>
  <mergeCells count="1">
    <mergeCell ref="D2:H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16</vt:i4>
      </vt:variant>
    </vt:vector>
  </HeadingPairs>
  <TitlesOfParts>
    <vt:vector size="16" baseType="lpstr">
      <vt:lpstr>Menú Principal</vt:lpstr>
      <vt:lpstr>Inf. Técnica</vt:lpstr>
      <vt:lpstr>Variables de Entrada</vt:lpstr>
      <vt:lpstr>Inversión Inicial</vt:lpstr>
      <vt:lpstr>F1 - Almacigo</vt:lpstr>
      <vt:lpstr>F1 - Trasplantado</vt:lpstr>
      <vt:lpstr>F2 - Producción</vt:lpstr>
      <vt:lpstr>F2 - Recolección</vt:lpstr>
      <vt:lpstr>Costos Totales</vt:lpstr>
      <vt:lpstr>Costos Clasificados</vt:lpstr>
      <vt:lpstr>Comparativo Costos</vt:lpstr>
      <vt:lpstr>Comparativo Productividad</vt:lpstr>
      <vt:lpstr>Comparativo Ingresos</vt:lpstr>
      <vt:lpstr>Comparativo Rentabilidad</vt:lpstr>
      <vt:lpstr>Informativo Proceso Empírico</vt:lpstr>
      <vt:lpstr>Informativo Proceso Técnico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NUÑEZ</dc:creator>
  <cp:lastModifiedBy>ASTRID GOMEZ PINEDA</cp:lastModifiedBy>
  <dcterms:created xsi:type="dcterms:W3CDTF">2021-06-08T20:15:54Z</dcterms:created>
  <dcterms:modified xsi:type="dcterms:W3CDTF">2021-07-14T21:17:29Z</dcterms:modified>
</cp:coreProperties>
</file>