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yecto IDRF\ANEXOS proyecto\METODO LEST\"/>
    </mc:Choice>
  </mc:AlternateContent>
  <bookViews>
    <workbookView xWindow="0" yWindow="0" windowWidth="20490" windowHeight="7260"/>
  </bookViews>
  <sheets>
    <sheet name="Hoja1" sheetId="1" r:id="rId1"/>
    <sheet name="porcentaj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" l="1"/>
  <c r="P6" i="2"/>
  <c r="O8" i="2"/>
  <c r="O7" i="2"/>
  <c r="O6" i="2"/>
  <c r="N9" i="2"/>
  <c r="N8" i="2"/>
  <c r="N7" i="2"/>
  <c r="M8" i="2"/>
  <c r="M7" i="2"/>
  <c r="M6" i="2"/>
  <c r="L7" i="2"/>
  <c r="L6" i="2"/>
  <c r="K10" i="2"/>
  <c r="K9" i="2"/>
  <c r="K8" i="2"/>
  <c r="K7" i="2"/>
  <c r="K6" i="2"/>
  <c r="J8" i="2"/>
  <c r="J7" i="2"/>
  <c r="J6" i="2"/>
  <c r="I9" i="2"/>
  <c r="I8" i="2"/>
  <c r="I7" i="2"/>
  <c r="I6" i="2"/>
  <c r="H6" i="2"/>
  <c r="G10" i="2"/>
  <c r="G8" i="2"/>
  <c r="F7" i="2"/>
  <c r="G7" i="2"/>
  <c r="G6" i="2"/>
  <c r="F10" i="2"/>
  <c r="F9" i="2"/>
  <c r="F8" i="2"/>
  <c r="F6" i="2"/>
  <c r="E7" i="2"/>
  <c r="E6" i="2"/>
  <c r="D6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<sst xmlns="http://schemas.openxmlformats.org/spreadsheetml/2006/main" count="64" uniqueCount="41">
  <si>
    <t>muestra 1</t>
  </si>
  <si>
    <t>muestra 2</t>
  </si>
  <si>
    <t>muestra 3</t>
  </si>
  <si>
    <t>muestra 4</t>
  </si>
  <si>
    <t>muestra 5</t>
  </si>
  <si>
    <t>muestra 6</t>
  </si>
  <si>
    <t>muestra 7</t>
  </si>
  <si>
    <t>muestra 8</t>
  </si>
  <si>
    <t>muestra 9</t>
  </si>
  <si>
    <t>muestra 10</t>
  </si>
  <si>
    <t>muestra 11</t>
  </si>
  <si>
    <t>muestra 12</t>
  </si>
  <si>
    <t>muestra 13</t>
  </si>
  <si>
    <t>muestra 14</t>
  </si>
  <si>
    <t>muestra 15</t>
  </si>
  <si>
    <t>CARGA ESTATICA</t>
  </si>
  <si>
    <t>CARGA DINAMICA</t>
  </si>
  <si>
    <t>AMBIENTE TERMICO</t>
  </si>
  <si>
    <t xml:space="preserve">RUIDO </t>
  </si>
  <si>
    <t>ILUMINACION</t>
  </si>
  <si>
    <t>VIBRACIONES</t>
  </si>
  <si>
    <t>PRESION DE TIEMPO</t>
  </si>
  <si>
    <t xml:space="preserve">ATENCION </t>
  </si>
  <si>
    <t>COMPLEJIDAD</t>
  </si>
  <si>
    <t xml:space="preserve">INICIATIVA </t>
  </si>
  <si>
    <t>COMUNICACIÓN</t>
  </si>
  <si>
    <t>RELACION CON EL MANDO</t>
  </si>
  <si>
    <t>STATUS SOCIAL</t>
  </si>
  <si>
    <t>TIEMPO DE TRABAJO</t>
  </si>
  <si>
    <t>CARGA FISICA</t>
  </si>
  <si>
    <t>ENTORNO FISICO</t>
  </si>
  <si>
    <t>CARGA MENTAL</t>
  </si>
  <si>
    <t>ASPECTO PSICOSOCIAL</t>
  </si>
  <si>
    <t>DIMENCIONES</t>
  </si>
  <si>
    <t xml:space="preserve">EVALUACION ERGONOMICA - METODO LEST </t>
  </si>
  <si>
    <t>VARIABLES                      ID</t>
  </si>
  <si>
    <t>SATISFACTORIO</t>
  </si>
  <si>
    <t>DEBILES</t>
  </si>
  <si>
    <t>FUERTES</t>
  </si>
  <si>
    <t>MEDIAS</t>
  </si>
  <si>
    <t>NOCIVIDAD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</si>
</sst>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haroni"/>
      <charset val="177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E90B"/>
        <bgColor indexed="64"/>
      </patternFill>
    </fill>
    <fill>
      <patternFill patternType="solid">
        <fgColor rgb="FF8CA64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7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4" fillId="9" borderId="0" xfId="0" applyFont="1" applyFill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E90B"/>
      <color rgb="FF8CA64C"/>
      <color rgb="FF6B7E3A"/>
      <color rgb="FF3453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383225804684344E-2"/>
          <c:y val="0.23861976885520339"/>
          <c:w val="0.90439725571477625"/>
          <c:h val="0.615378734904678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Hoja1!$D$2:$D$4</c:f>
              <c:strCache>
                <c:ptCount val="3"/>
                <c:pt idx="0">
                  <c:v>EVALUACION ERGONOMICA - METODO LEST </c:v>
                </c:pt>
                <c:pt idx="1">
                  <c:v>CARGA FISICA</c:v>
                </c:pt>
                <c:pt idx="2">
                  <c:v>CARGA ESTATICA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62AF-48B0-B529-8B62114BD264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62AF-48B0-B529-8B62114BD264}"/>
              </c:ext>
            </c:extLst>
          </c:dPt>
          <c:dPt>
            <c:idx val="2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5-62AF-48B0-B529-8B62114BD264}"/>
              </c:ext>
            </c:extLst>
          </c:dPt>
          <c:dPt>
            <c:idx val="3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7-62AF-48B0-B529-8B62114BD264}"/>
              </c:ext>
            </c:extLst>
          </c:dPt>
          <c:dPt>
            <c:idx val="4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9-62AF-48B0-B529-8B62114BD26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62AF-48B0-B529-8B62114BD264}"/>
              </c:ext>
            </c:extLst>
          </c:dPt>
          <c:dPt>
            <c:idx val="6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D-62AF-48B0-B529-8B62114BD264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62AF-48B0-B529-8B62114BD264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62AF-48B0-B529-8B62114BD264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62AF-48B0-B529-8B62114BD26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5-62AF-48B0-B529-8B62114BD264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62AF-48B0-B529-8B62114BD264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62AF-48B0-B529-8B62114BD264}"/>
              </c:ext>
            </c:extLst>
          </c:dPt>
          <c:dPt>
            <c:idx val="13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B-62AF-48B0-B529-8B62114BD264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D-62AF-48B0-B529-8B62114BD2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Hoja1!$D$5:$D$19</c:f>
              <c:numCache>
                <c:formatCode>General</c:formatCode>
                <c:ptCount val="15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2AF-48B0-B529-8B62114BD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362944"/>
        <c:axId val="85376000"/>
        <c:axId val="0"/>
      </c:bar3DChart>
      <c:catAx>
        <c:axId val="8536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85376000"/>
        <c:crosses val="autoZero"/>
        <c:auto val="1"/>
        <c:lblAlgn val="ctr"/>
        <c:lblOffset val="100"/>
        <c:noMultiLvlLbl val="0"/>
      </c:catAx>
      <c:valAx>
        <c:axId val="85376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536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75547604045555E-2"/>
          <c:y val="0.19832303271267174"/>
          <c:w val="0.94827816492755046"/>
          <c:h val="0.630358972113918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Hoja1!$N$2:$N$4</c:f>
              <c:strCache>
                <c:ptCount val="3"/>
                <c:pt idx="0">
                  <c:v>EVALUACION ERGONOMICA - METODO LEST </c:v>
                </c:pt>
                <c:pt idx="1">
                  <c:v>ASPECTO PSICOSOCIAL</c:v>
                </c:pt>
                <c:pt idx="2">
                  <c:v>COMUNICACIÓN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5FEE-45FD-B44F-C25E03BF1149}"/>
              </c:ext>
            </c:extLst>
          </c:dPt>
          <c:dPt>
            <c:idx val="1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3-5FEE-45FD-B44F-C25E03BF1149}"/>
              </c:ext>
            </c:extLst>
          </c:dPt>
          <c:dPt>
            <c:idx val="2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5-5FEE-45FD-B44F-C25E03BF1149}"/>
              </c:ext>
            </c:extLst>
          </c:dPt>
          <c:dPt>
            <c:idx val="3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7-5FEE-45FD-B44F-C25E03BF1149}"/>
              </c:ext>
            </c:extLst>
          </c:dPt>
          <c:dPt>
            <c:idx val="4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9-5FEE-45FD-B44F-C25E03BF1149}"/>
              </c:ext>
            </c:extLst>
          </c:dPt>
          <c:dPt>
            <c:idx val="5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B-5FEE-45FD-B44F-C25E03BF1149}"/>
              </c:ext>
            </c:extLst>
          </c:dPt>
          <c:dPt>
            <c:idx val="6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D-5FEE-45FD-B44F-C25E03BF1149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F-5FEE-45FD-B44F-C25E03BF1149}"/>
              </c:ext>
            </c:extLst>
          </c:dPt>
          <c:dPt>
            <c:idx val="8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1-5FEE-45FD-B44F-C25E03BF1149}"/>
              </c:ext>
            </c:extLst>
          </c:dPt>
          <c:dPt>
            <c:idx val="9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3-5FEE-45FD-B44F-C25E03BF1149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5-5FEE-45FD-B44F-C25E03BF1149}"/>
              </c:ext>
            </c:extLst>
          </c:dPt>
          <c:dPt>
            <c:idx val="1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7-5FEE-45FD-B44F-C25E03BF1149}"/>
              </c:ext>
            </c:extLst>
          </c:dPt>
          <c:dPt>
            <c:idx val="12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9-5FEE-45FD-B44F-C25E03BF1149}"/>
              </c:ext>
            </c:extLst>
          </c:dPt>
          <c:dPt>
            <c:idx val="13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B-5FEE-45FD-B44F-C25E03BF1149}"/>
              </c:ext>
            </c:extLst>
          </c:dPt>
          <c:dPt>
            <c:idx val="14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D-5FEE-45FD-B44F-C25E03BF11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Hoja1!$N$5:$N$19</c:f>
              <c:numCache>
                <c:formatCode>General</c:formatCode>
                <c:ptCount val="15"/>
                <c:pt idx="0">
                  <c:v>2.5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3.5</c:v>
                </c:pt>
                <c:pt idx="6">
                  <c:v>2.5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2.5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FEE-45FD-B44F-C25E03BF1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37760"/>
        <c:axId val="41639296"/>
        <c:axId val="0"/>
      </c:bar3DChart>
      <c:catAx>
        <c:axId val="4163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41639296"/>
        <c:crosses val="autoZero"/>
        <c:auto val="1"/>
        <c:lblAlgn val="ctr"/>
        <c:lblOffset val="100"/>
        <c:noMultiLvlLbl val="0"/>
      </c:catAx>
      <c:valAx>
        <c:axId val="41639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63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752662861171955"/>
          <c:y val="2.0176996211914596E-2"/>
        </c:manualLayout>
      </c:layout>
      <c:overlay val="0"/>
      <c:txPr>
        <a:bodyPr/>
        <a:lstStyle/>
        <a:p>
          <a:pPr algn="ctr"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794439453484456E-2"/>
          <c:y val="0.19067826305542565"/>
          <c:w val="0.95487222623330459"/>
          <c:h val="0.64733029036692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Hoja1!$O$2:$O$4</c:f>
              <c:strCache>
                <c:ptCount val="3"/>
                <c:pt idx="0">
                  <c:v>EVALUACION ERGONOMICA - METODO LEST </c:v>
                </c:pt>
                <c:pt idx="1">
                  <c:v>ASPECTO PSICOSOCIAL</c:v>
                </c:pt>
                <c:pt idx="2">
                  <c:v>RELACION CON EL MANDO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BE78-4E9D-BA53-6D9CD34608D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BE78-4E9D-BA53-6D9CD34608D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BE78-4E9D-BA53-6D9CD34608D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BE78-4E9D-BA53-6D9CD34608DC}"/>
              </c:ext>
            </c:extLst>
          </c:dPt>
          <c:dPt>
            <c:idx val="4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9-BE78-4E9D-BA53-6D9CD34608DC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BE78-4E9D-BA53-6D9CD34608DC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D-BE78-4E9D-BA53-6D9CD34608D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BE78-4E9D-BA53-6D9CD34608DC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1-BE78-4E9D-BA53-6D9CD34608DC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3-BE78-4E9D-BA53-6D9CD34608DC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BE78-4E9D-BA53-6D9CD34608DC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7-BE78-4E9D-BA53-6D9CD34608DC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9-BE78-4E9D-BA53-6D9CD34608DC}"/>
              </c:ext>
            </c:extLst>
          </c:dPt>
          <c:dPt>
            <c:idx val="13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B-BE78-4E9D-BA53-6D9CD34608DC}"/>
              </c:ext>
            </c:extLst>
          </c:dPt>
          <c:dPt>
            <c:idx val="1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D-BE78-4E9D-BA53-6D9CD34608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Hoja1!$O$5:$O$19</c:f>
              <c:numCache>
                <c:formatCode>General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E78-4E9D-BA53-6D9CD346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662336"/>
        <c:axId val="41663872"/>
        <c:axId val="0"/>
      </c:bar3DChart>
      <c:catAx>
        <c:axId val="4166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CO"/>
          </a:p>
        </c:txPr>
        <c:crossAx val="41663872"/>
        <c:crosses val="autoZero"/>
        <c:auto val="1"/>
        <c:lblAlgn val="ctr"/>
        <c:lblOffset val="100"/>
        <c:noMultiLvlLbl val="0"/>
      </c:catAx>
      <c:valAx>
        <c:axId val="41663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66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004990043133057E-2"/>
          <c:y val="0.19832303271267174"/>
          <c:w val="0.94525074122404662"/>
          <c:h val="0.657261624231734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Hoja1!$P$2:$P$4</c:f>
              <c:strCache>
                <c:ptCount val="3"/>
                <c:pt idx="0">
                  <c:v>EVALUACION ERGONOMICA - METODO LEST </c:v>
                </c:pt>
                <c:pt idx="1">
                  <c:v>ASPECTO PSICOSOCIAL</c:v>
                </c:pt>
                <c:pt idx="2">
                  <c:v>STATUS SOCIAL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9B88-4D96-B4F4-F220E0BA1E87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9B88-4D96-B4F4-F220E0BA1E87}"/>
              </c:ext>
            </c:extLst>
          </c:dPt>
          <c:dPt>
            <c:idx val="2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5-9B88-4D96-B4F4-F220E0BA1E87}"/>
              </c:ext>
            </c:extLst>
          </c:dPt>
          <c:dPt>
            <c:idx val="3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7-9B88-4D96-B4F4-F220E0BA1E87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9B88-4D96-B4F4-F220E0BA1E87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9B88-4D96-B4F4-F220E0BA1E87}"/>
              </c:ext>
            </c:extLst>
          </c:dPt>
          <c:dPt>
            <c:idx val="6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D-9B88-4D96-B4F4-F220E0BA1E87}"/>
              </c:ext>
            </c:extLst>
          </c:dPt>
          <c:dPt>
            <c:idx val="7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F-9B88-4D96-B4F4-F220E0BA1E87}"/>
              </c:ext>
            </c:extLst>
          </c:dPt>
          <c:dPt>
            <c:idx val="8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1-9B88-4D96-B4F4-F220E0BA1E87}"/>
              </c:ext>
            </c:extLst>
          </c:dPt>
          <c:dPt>
            <c:idx val="9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3-9B88-4D96-B4F4-F220E0BA1E87}"/>
              </c:ext>
            </c:extLst>
          </c:dPt>
          <c:dPt>
            <c:idx val="1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5-9B88-4D96-B4F4-F220E0BA1E87}"/>
              </c:ext>
            </c:extLst>
          </c:dPt>
          <c:dPt>
            <c:idx val="11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7-9B88-4D96-B4F4-F220E0BA1E87}"/>
              </c:ext>
            </c:extLst>
          </c:dPt>
          <c:dPt>
            <c:idx val="12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9-9B88-4D96-B4F4-F220E0BA1E87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B-9B88-4D96-B4F4-F220E0BA1E87}"/>
              </c:ext>
            </c:extLst>
          </c:dPt>
          <c:dPt>
            <c:idx val="14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D-9B88-4D96-B4F4-F220E0BA1E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Hoja1!$P$5:$P$19</c:f>
              <c:numCache>
                <c:formatCode>General</c:formatCode>
                <c:ptCount val="15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B88-4D96-B4F4-F220E0BA1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797504"/>
        <c:axId val="41799040"/>
        <c:axId val="0"/>
      </c:bar3DChart>
      <c:catAx>
        <c:axId val="4179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41799040"/>
        <c:crosses val="autoZero"/>
        <c:auto val="1"/>
        <c:lblAlgn val="ctr"/>
        <c:lblOffset val="100"/>
        <c:noMultiLvlLbl val="0"/>
      </c:catAx>
      <c:valAx>
        <c:axId val="4179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79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563447970206872E-2"/>
          <c:y val="0.19890980386880111"/>
          <c:w val="0.94076474060195381"/>
          <c:h val="0.665241659316187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Hoja1!$Q$2:$Q$4</c:f>
              <c:strCache>
                <c:ptCount val="3"/>
                <c:pt idx="0">
                  <c:v>EVALUACION ERGONOMICA - METODO LEST </c:v>
                </c:pt>
                <c:pt idx="1">
                  <c:v>TIEMPO DE TRABAJO</c:v>
                </c:pt>
                <c:pt idx="2">
                  <c:v>TIEMPO DE TRABAJO</c:v>
                </c:pt>
              </c:strCache>
            </c:strRef>
          </c:tx>
          <c:spPr>
            <a:solidFill>
              <a:srgbClr val="1BE90B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1-7F86-4D27-82E2-54CF93E8D5FE}"/>
              </c:ext>
            </c:extLst>
          </c:dPt>
          <c:dPt>
            <c:idx val="6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7F86-4D27-82E2-54CF93E8D5FE}"/>
              </c:ext>
            </c:extLst>
          </c:dPt>
          <c:dPt>
            <c:idx val="1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5-7F86-4D27-82E2-54CF93E8D5FE}"/>
              </c:ext>
            </c:extLst>
          </c:dPt>
          <c:dPt>
            <c:idx val="14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7-7F86-4D27-82E2-54CF93E8D5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Hoja1!$Q$5:$Q$19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  <c:pt idx="6">
                  <c:v>3.5</c:v>
                </c:pt>
                <c:pt idx="7">
                  <c:v>1.5</c:v>
                </c:pt>
                <c:pt idx="8">
                  <c:v>0</c:v>
                </c:pt>
                <c:pt idx="9">
                  <c:v>0</c:v>
                </c:pt>
                <c:pt idx="10">
                  <c:v>1.5</c:v>
                </c:pt>
                <c:pt idx="11">
                  <c:v>3.5</c:v>
                </c:pt>
                <c:pt idx="12">
                  <c:v>2.5</c:v>
                </c:pt>
                <c:pt idx="13">
                  <c:v>1</c:v>
                </c:pt>
                <c:pt idx="1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86-4D27-82E2-54CF93E8D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960960"/>
        <c:axId val="41962496"/>
        <c:axId val="0"/>
      </c:bar3DChart>
      <c:catAx>
        <c:axId val="4196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41962496"/>
        <c:crosses val="autoZero"/>
        <c:auto val="1"/>
        <c:lblAlgn val="ctr"/>
        <c:lblOffset val="100"/>
        <c:noMultiLvlLbl val="0"/>
      </c:catAx>
      <c:valAx>
        <c:axId val="41962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96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333385236130196E-2"/>
          <c:y val="0.19715984970929876"/>
          <c:w val="0.9319690051927696"/>
          <c:h val="0.6525856002414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Hoja1!$G$2:$G$4</c:f>
              <c:strCache>
                <c:ptCount val="3"/>
                <c:pt idx="0">
                  <c:v>EVALUACION ERGONOMICA - METODO LEST </c:v>
                </c:pt>
                <c:pt idx="1">
                  <c:v>ENTORNO FISICO</c:v>
                </c:pt>
                <c:pt idx="2">
                  <c:v>RUIDO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AD3B-4B16-9224-BE5B35ABCDCD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AD3B-4B16-9224-BE5B35ABCDCD}"/>
              </c:ext>
            </c:extLst>
          </c:dPt>
          <c:dPt>
            <c:idx val="2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5-AD3B-4B16-9224-BE5B35ABCDC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D3B-4B16-9224-BE5B35ABCDCD}"/>
              </c:ext>
            </c:extLst>
          </c:dPt>
          <c:dPt>
            <c:idx val="5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9-AD3B-4B16-9224-BE5B35ABCDCD}"/>
              </c:ext>
            </c:extLst>
          </c:dPt>
          <c:dPt>
            <c:idx val="10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B-AD3B-4B16-9224-BE5B35ABCDCD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D-AD3B-4B16-9224-BE5B35ABCDCD}"/>
              </c:ext>
            </c:extLst>
          </c:dPt>
          <c:dPt>
            <c:idx val="14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F-AD3B-4B16-9224-BE5B35ABCD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Hoja1!$G$5:$G$19</c:f>
              <c:numCache>
                <c:formatCode>General</c:formatCode>
                <c:ptCount val="15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5</c:v>
                </c:pt>
                <c:pt idx="11">
                  <c:v>7</c:v>
                </c:pt>
                <c:pt idx="12">
                  <c:v>10</c:v>
                </c:pt>
                <c:pt idx="13">
                  <c:v>10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3B-4B16-9224-BE5B35ABC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978880"/>
        <c:axId val="42337024"/>
        <c:axId val="0"/>
      </c:bar3DChart>
      <c:catAx>
        <c:axId val="4197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42337024"/>
        <c:crosses val="autoZero"/>
        <c:auto val="1"/>
        <c:lblAlgn val="ctr"/>
        <c:lblOffset val="100"/>
        <c:noMultiLvlLbl val="0"/>
      </c:catAx>
      <c:valAx>
        <c:axId val="4233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97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38630673636965"/>
          <c:y val="0.42436176941760451"/>
          <c:w val="0.8644681688265079"/>
          <c:h val="0.2993203036773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porcentajes!$C$3:$C$5</c:f>
              <c:strCache>
                <c:ptCount val="3"/>
                <c:pt idx="0">
                  <c:v>EVALUACION ERGONOMICA - METODO LEST </c:v>
                </c:pt>
                <c:pt idx="1">
                  <c:v>CARGA FISICA</c:v>
                </c:pt>
                <c:pt idx="2">
                  <c:v>CARGA ESTATICA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23FD-45A2-8023-9CBE488B61C6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23FD-45A2-8023-9CBE488B61C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23FD-45A2-8023-9CBE488B61C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23FD-45A2-8023-9CBE488B61C6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23FD-45A2-8023-9CBE488B61C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porcentajes!$C$6:$C$10</c:f>
              <c:numCache>
                <c:formatCode>0.00%</c:formatCode>
                <c:ptCount val="5"/>
                <c:pt idx="0">
                  <c:v>0.2</c:v>
                </c:pt>
                <c:pt idx="1">
                  <c:v>0.26666666666666666</c:v>
                </c:pt>
                <c:pt idx="2">
                  <c:v>0.13333333333333333</c:v>
                </c:pt>
                <c:pt idx="3">
                  <c:v>0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FD-45A2-8023-9CBE488B6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753280"/>
        <c:axId val="154976640"/>
        <c:axId val="0"/>
      </c:bar3DChart>
      <c:catAx>
        <c:axId val="1547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976640"/>
        <c:crosses val="autoZero"/>
        <c:auto val="1"/>
        <c:lblAlgn val="ctr"/>
        <c:lblOffset val="100"/>
        <c:noMultiLvlLbl val="0"/>
      </c:catAx>
      <c:valAx>
        <c:axId val="15497664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5475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porcentajes!$D$3:$D$5</c:f>
              <c:strCache>
                <c:ptCount val="3"/>
                <c:pt idx="0">
                  <c:v>EVALUACION ERGONOMICA - METODO LEST </c:v>
                </c:pt>
                <c:pt idx="1">
                  <c:v>CARGA FISICA</c:v>
                </c:pt>
                <c:pt idx="2">
                  <c:v>CARGA DINAMICA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061D-491A-8DA9-C264E0B6A01B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061D-491A-8DA9-C264E0B6A01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061D-491A-8DA9-C264E0B6A01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061D-491A-8DA9-C264E0B6A01B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061D-491A-8DA9-C264E0B6A01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porcentajes!$D$6:$D$10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1D-491A-8DA9-C264E0B6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118208"/>
        <c:axId val="91797760"/>
        <c:axId val="0"/>
      </c:bar3DChart>
      <c:catAx>
        <c:axId val="9111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797760"/>
        <c:crosses val="autoZero"/>
        <c:auto val="1"/>
        <c:lblAlgn val="ctr"/>
        <c:lblOffset val="100"/>
        <c:noMultiLvlLbl val="0"/>
      </c:catAx>
      <c:valAx>
        <c:axId val="9179776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911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porcentajes!$E$3:$E$5</c:f>
              <c:strCache>
                <c:ptCount val="3"/>
                <c:pt idx="0">
                  <c:v>EVALUACION ERGONOMICA - METODO LEST </c:v>
                </c:pt>
                <c:pt idx="1">
                  <c:v>ENTORNO FISICO</c:v>
                </c:pt>
                <c:pt idx="2">
                  <c:v>AMBIENTE TERMICO</c:v>
                </c:pt>
              </c:strCache>
            </c:strRef>
          </c:tx>
          <c:spPr>
            <a:solidFill>
              <a:srgbClr val="1BE90B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1-54E3-432C-95D0-A41B8A262C7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4E3-432C-95D0-A41B8A262C7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54E3-432C-95D0-A41B8A262C7B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54E3-432C-95D0-A41B8A262C7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porcentajes!$E$6:$E$10</c:f>
              <c:numCache>
                <c:formatCode>0.00%</c:formatCode>
                <c:ptCount val="5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E3-432C-95D0-A41B8A262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100928"/>
        <c:axId val="161103232"/>
        <c:axId val="0"/>
      </c:bar3DChart>
      <c:catAx>
        <c:axId val="161100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103232"/>
        <c:crosses val="autoZero"/>
        <c:auto val="1"/>
        <c:lblAlgn val="ctr"/>
        <c:lblOffset val="100"/>
        <c:noMultiLvlLbl val="0"/>
      </c:catAx>
      <c:valAx>
        <c:axId val="16110323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6110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porcentajes!$F$3:$F$5</c:f>
              <c:strCache>
                <c:ptCount val="3"/>
                <c:pt idx="0">
                  <c:v>EVALUACION ERGONOMICA - METODO LEST </c:v>
                </c:pt>
                <c:pt idx="1">
                  <c:v>ENTORNO FISICO</c:v>
                </c:pt>
                <c:pt idx="2">
                  <c:v>RUIDO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4284-468F-935C-16179E13F383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4284-468F-935C-16179E13F38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4284-468F-935C-16179E13F38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4284-468F-935C-16179E13F38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4284-468F-935C-16179E13F3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porcentajes!$F$6:$F$10</c:f>
              <c:numCache>
                <c:formatCode>0.00%</c:formatCode>
                <c:ptCount val="5"/>
                <c:pt idx="0">
                  <c:v>0.13333333333333333</c:v>
                </c:pt>
                <c:pt idx="1">
                  <c:v>0.2</c:v>
                </c:pt>
                <c:pt idx="2">
                  <c:v>0.13333333333333333</c:v>
                </c:pt>
                <c:pt idx="3">
                  <c:v>6.6666666666666666E-2</c:v>
                </c:pt>
                <c:pt idx="4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84-468F-935C-16179E13F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942528"/>
        <c:axId val="155840896"/>
        <c:axId val="0"/>
      </c:bar3DChart>
      <c:catAx>
        <c:axId val="11794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840896"/>
        <c:crosses val="autoZero"/>
        <c:auto val="1"/>
        <c:lblAlgn val="ctr"/>
        <c:lblOffset val="100"/>
        <c:noMultiLvlLbl val="0"/>
      </c:catAx>
      <c:valAx>
        <c:axId val="1558408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17942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porcentajes!$G$3:$G$5</c:f>
              <c:strCache>
                <c:ptCount val="3"/>
                <c:pt idx="0">
                  <c:v>EVALUACION ERGONOMICA - METODO LEST </c:v>
                </c:pt>
                <c:pt idx="1">
                  <c:v>ENTORNO FISICO</c:v>
                </c:pt>
                <c:pt idx="2">
                  <c:v>ILUMINACION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B283-4AB7-9929-764B5D1EAB68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B283-4AB7-9929-764B5D1EAB6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B283-4AB7-9929-764B5D1EAB6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B283-4AB7-9929-764B5D1EAB6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B283-4AB7-9929-764B5D1EAB6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porcentajes!$G$6:$G$10</c:f>
              <c:numCache>
                <c:formatCode>0.00%</c:formatCode>
                <c:ptCount val="5"/>
                <c:pt idx="0">
                  <c:v>0.53333333333333333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0</c:v>
                </c:pt>
                <c:pt idx="4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83-4AB7-9929-764B5D1EA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169216"/>
        <c:axId val="100200448"/>
        <c:axId val="0"/>
      </c:bar3DChart>
      <c:catAx>
        <c:axId val="10016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200448"/>
        <c:crosses val="autoZero"/>
        <c:auto val="1"/>
        <c:lblAlgn val="ctr"/>
        <c:lblOffset val="100"/>
        <c:noMultiLvlLbl val="0"/>
      </c:catAx>
      <c:valAx>
        <c:axId val="10020044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0016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180223626161467E-2"/>
          <c:y val="0.28912710299209021"/>
          <c:w val="0.94355067668474613"/>
          <c:h val="0.630669128137788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Hoja1!$E$2:$E$4</c:f>
              <c:strCache>
                <c:ptCount val="3"/>
                <c:pt idx="0">
                  <c:v>EVALUACION ERGONOMICA - METODO LEST </c:v>
                </c:pt>
                <c:pt idx="1">
                  <c:v>CARGA FISICA</c:v>
                </c:pt>
                <c:pt idx="2">
                  <c:v>CARGA DINAMICA</c:v>
                </c:pt>
              </c:strCache>
            </c:strRef>
          </c:tx>
          <c:spPr>
            <a:solidFill>
              <a:srgbClr val="1BE90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Hoja1!$E$5:$E$19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F-41CE-B1E9-19ABDDD64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313536"/>
        <c:axId val="97315456"/>
        <c:axId val="0"/>
      </c:bar3DChart>
      <c:catAx>
        <c:axId val="9731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97315456"/>
        <c:crosses val="autoZero"/>
        <c:auto val="1"/>
        <c:lblAlgn val="ctr"/>
        <c:lblOffset val="100"/>
        <c:noMultiLvlLbl val="0"/>
      </c:catAx>
      <c:valAx>
        <c:axId val="97315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31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porcentajes!$H$3:$H$5</c:f>
              <c:strCache>
                <c:ptCount val="3"/>
                <c:pt idx="0">
                  <c:v>EVALUACION ERGONOMICA - METODO LEST </c:v>
                </c:pt>
                <c:pt idx="1">
                  <c:v>ENTORNO FISICO</c:v>
                </c:pt>
                <c:pt idx="2">
                  <c:v>VIBRACIONES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BE01-4DEF-91B8-C45F91546487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BE01-4DEF-91B8-C45F9154648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BE01-4DEF-91B8-C45F9154648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BE01-4DEF-91B8-C45F91546487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BE01-4DEF-91B8-C45F9154648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porcentajes!$H$6:$H$10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01-4DEF-91B8-C45F9154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202368"/>
        <c:axId val="56960512"/>
        <c:axId val="0"/>
      </c:bar3DChart>
      <c:catAx>
        <c:axId val="5620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960512"/>
        <c:crosses val="autoZero"/>
        <c:auto val="1"/>
        <c:lblAlgn val="ctr"/>
        <c:lblOffset val="100"/>
        <c:noMultiLvlLbl val="0"/>
      </c:catAx>
      <c:valAx>
        <c:axId val="569605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5620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porcentajes!$I$3:$I$5</c:f>
              <c:strCache>
                <c:ptCount val="3"/>
                <c:pt idx="0">
                  <c:v>EVALUACION ERGONOMICA - METODO LEST </c:v>
                </c:pt>
                <c:pt idx="1">
                  <c:v>CARGA MENTAL</c:v>
                </c:pt>
                <c:pt idx="2">
                  <c:v>PRESION DE TIEMPO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C385-4736-8FA1-09176F7FA79D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C385-4736-8FA1-09176F7FA79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C385-4736-8FA1-09176F7FA79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C385-4736-8FA1-09176F7FA79D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C385-4736-8FA1-09176F7FA79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porcentajes!$I$6:$I$10</c:f>
              <c:numCache>
                <c:formatCode>0.00%</c:formatCode>
                <c:ptCount val="5"/>
                <c:pt idx="0">
                  <c:v>0.4</c:v>
                </c:pt>
                <c:pt idx="1">
                  <c:v>0.4</c:v>
                </c:pt>
                <c:pt idx="2">
                  <c:v>0.13333333333333333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85-4736-8FA1-09176F7FA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649216"/>
        <c:axId val="102680064"/>
        <c:axId val="0"/>
      </c:bar3DChart>
      <c:catAx>
        <c:axId val="10264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680064"/>
        <c:crosses val="autoZero"/>
        <c:auto val="1"/>
        <c:lblAlgn val="ctr"/>
        <c:lblOffset val="100"/>
        <c:noMultiLvlLbl val="0"/>
      </c:catAx>
      <c:valAx>
        <c:axId val="10268006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026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porcentajes!$J$3:$J$5</c:f>
              <c:strCache>
                <c:ptCount val="3"/>
                <c:pt idx="0">
                  <c:v>EVALUACION ERGONOMICA - METODO LEST </c:v>
                </c:pt>
                <c:pt idx="1">
                  <c:v>CARGA MENTAL</c:v>
                </c:pt>
                <c:pt idx="2">
                  <c:v>ATENCION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8EA3-4E7C-96A1-2BE438FA3692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8EA3-4E7C-96A1-2BE438FA369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8EA3-4E7C-96A1-2BE438FA369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8EA3-4E7C-96A1-2BE438FA369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8EA3-4E7C-96A1-2BE438FA369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porcentajes!$J$6:$J$10</c:f>
              <c:numCache>
                <c:formatCode>0.00%</c:formatCode>
                <c:ptCount val="5"/>
                <c:pt idx="0">
                  <c:v>0.53333333333333333</c:v>
                </c:pt>
                <c:pt idx="1">
                  <c:v>0.33333333333333331</c:v>
                </c:pt>
                <c:pt idx="2">
                  <c:v>0.13333333333333333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A3-4E7C-96A1-2BE438FA3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099776"/>
        <c:axId val="100157696"/>
        <c:axId val="0"/>
      </c:bar3DChart>
      <c:catAx>
        <c:axId val="9909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157696"/>
        <c:crosses val="autoZero"/>
        <c:auto val="1"/>
        <c:lblAlgn val="ctr"/>
        <c:lblOffset val="100"/>
        <c:noMultiLvlLbl val="0"/>
      </c:catAx>
      <c:valAx>
        <c:axId val="1001576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9909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porcentajes!$K$3:$K$5</c:f>
              <c:strCache>
                <c:ptCount val="3"/>
                <c:pt idx="0">
                  <c:v>EVALUACION ERGONOMICA - METODO LEST </c:v>
                </c:pt>
                <c:pt idx="1">
                  <c:v>CARGA MENTAL</c:v>
                </c:pt>
                <c:pt idx="2">
                  <c:v>COMPLEJIDAD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41B4-4136-877B-317925020492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41B4-4136-877B-31792502049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41B4-4136-877B-31792502049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41B4-4136-877B-31792502049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41B4-4136-877B-31792502049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porcentajes!$K$6:$K$10</c:f>
              <c:numCache>
                <c:formatCode>0.00%</c:formatCode>
                <c:ptCount val="5"/>
                <c:pt idx="0">
                  <c:v>0.13333333333333333</c:v>
                </c:pt>
                <c:pt idx="1">
                  <c:v>0.2</c:v>
                </c:pt>
                <c:pt idx="2">
                  <c:v>0.13333333333333333</c:v>
                </c:pt>
                <c:pt idx="3">
                  <c:v>0.33333333333333331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B4-4136-877B-317925020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660736"/>
        <c:axId val="102678528"/>
        <c:axId val="0"/>
      </c:bar3DChart>
      <c:catAx>
        <c:axId val="10066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678528"/>
        <c:crosses val="autoZero"/>
        <c:auto val="1"/>
        <c:lblAlgn val="ctr"/>
        <c:lblOffset val="100"/>
        <c:noMultiLvlLbl val="0"/>
      </c:catAx>
      <c:valAx>
        <c:axId val="10267852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0066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porcentajes!$L$3:$L$5</c:f>
              <c:strCache>
                <c:ptCount val="3"/>
                <c:pt idx="0">
                  <c:v>EVALUACION ERGONOMICA - METODO LEST </c:v>
                </c:pt>
                <c:pt idx="1">
                  <c:v>ASPECTO PSICOSOCIAL</c:v>
                </c:pt>
                <c:pt idx="2">
                  <c:v>INICIATIVA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CDC7-4169-B5DD-82A991633A7E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CDC7-4169-B5DD-82A991633A7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CDC7-4169-B5DD-82A991633A7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CDC7-4169-B5DD-82A991633A7E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CDC7-4169-B5DD-82A991633A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porcentajes!$L$6:$L$10</c:f>
              <c:numCache>
                <c:formatCode>0.00%</c:formatCode>
                <c:ptCount val="5"/>
                <c:pt idx="0">
                  <c:v>0.73333333333333328</c:v>
                </c:pt>
                <c:pt idx="1">
                  <c:v>0.26666666666666666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C7-4169-B5DD-82A991633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203136"/>
        <c:axId val="64368640"/>
        <c:axId val="0"/>
      </c:bar3DChart>
      <c:catAx>
        <c:axId val="5620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368640"/>
        <c:crosses val="autoZero"/>
        <c:auto val="1"/>
        <c:lblAlgn val="ctr"/>
        <c:lblOffset val="100"/>
        <c:noMultiLvlLbl val="0"/>
      </c:catAx>
      <c:valAx>
        <c:axId val="6436864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5620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porcentajes!$M$3:$M$5</c:f>
              <c:strCache>
                <c:ptCount val="3"/>
                <c:pt idx="0">
                  <c:v>EVALUACION ERGONOMICA - METODO LEST </c:v>
                </c:pt>
                <c:pt idx="1">
                  <c:v>ASPECTO PSICOSOCIAL</c:v>
                </c:pt>
                <c:pt idx="2">
                  <c:v>COMUNICACIÓN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E705-4002-9DF3-AD09E9565AC8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E705-4002-9DF3-AD09E9565AC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E705-4002-9DF3-AD09E9565AC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E705-4002-9DF3-AD09E9565AC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E705-4002-9DF3-AD09E9565AC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porcentajes!$M$6:$M$10</c:f>
              <c:numCache>
                <c:formatCode>0.00%</c:formatCode>
                <c:ptCount val="5"/>
                <c:pt idx="0">
                  <c:v>0.4</c:v>
                </c:pt>
                <c:pt idx="1">
                  <c:v>0.46666666666666667</c:v>
                </c:pt>
                <c:pt idx="2">
                  <c:v>0.13333333333333333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05-4002-9DF3-AD09E956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793280"/>
        <c:axId val="153860352"/>
        <c:axId val="0"/>
      </c:bar3DChart>
      <c:catAx>
        <c:axId val="15379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860352"/>
        <c:crosses val="autoZero"/>
        <c:auto val="1"/>
        <c:lblAlgn val="ctr"/>
        <c:lblOffset val="100"/>
        <c:noMultiLvlLbl val="0"/>
      </c:catAx>
      <c:valAx>
        <c:axId val="15386035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5379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porcentajes!$N$3:$N$5</c:f>
              <c:strCache>
                <c:ptCount val="3"/>
                <c:pt idx="0">
                  <c:v>EVALUACION ERGONOMICA - METODO LEST </c:v>
                </c:pt>
                <c:pt idx="1">
                  <c:v>ASPECTO PSICOSOCIAL</c:v>
                </c:pt>
                <c:pt idx="2">
                  <c:v>RELACION CON EL MANDO</c:v>
                </c:pt>
              </c:strCache>
            </c:strRef>
          </c:tx>
          <c:spPr>
            <a:solidFill>
              <a:srgbClr val="1BE90B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1-E612-4187-8DF0-460D7C054E4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E612-4187-8DF0-460D7C054E4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E612-4187-8DF0-460D7C054E41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E612-4187-8DF0-460D7C054E4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porcentajes!$N$6:$N$10</c:f>
              <c:numCache>
                <c:formatCode>0.00%</c:formatCode>
                <c:ptCount val="5"/>
                <c:pt idx="0">
                  <c:v>0</c:v>
                </c:pt>
                <c:pt idx="1">
                  <c:v>0.13333333333333333</c:v>
                </c:pt>
                <c:pt idx="2">
                  <c:v>0.6</c:v>
                </c:pt>
                <c:pt idx="3">
                  <c:v>0.26666666666666666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12-4187-8DF0-460D7C054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551808"/>
        <c:axId val="154553728"/>
        <c:axId val="0"/>
      </c:bar3DChart>
      <c:catAx>
        <c:axId val="15455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553728"/>
        <c:crosses val="autoZero"/>
        <c:auto val="1"/>
        <c:lblAlgn val="ctr"/>
        <c:lblOffset val="100"/>
        <c:noMultiLvlLbl val="0"/>
      </c:catAx>
      <c:valAx>
        <c:axId val="15455372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5455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porcentajes!$O$3:$O$5</c:f>
              <c:strCache>
                <c:ptCount val="3"/>
                <c:pt idx="0">
                  <c:v>EVALUACION ERGONOMICA - METODO LEST </c:v>
                </c:pt>
                <c:pt idx="1">
                  <c:v>ASPECTO PSICOSOCIAL</c:v>
                </c:pt>
                <c:pt idx="2">
                  <c:v>STATUS SOCIAL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8B21-4B42-A016-89D939F26710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8B21-4B42-A016-89D939F267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8B21-4B42-A016-89D939F267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8B21-4B42-A016-89D939F2671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porcentajes!$O$6:$O$10</c:f>
              <c:numCache>
                <c:formatCode>0.00%</c:formatCode>
                <c:ptCount val="5"/>
                <c:pt idx="0">
                  <c:v>0.46666666666666667</c:v>
                </c:pt>
                <c:pt idx="1">
                  <c:v>0.26666666666666666</c:v>
                </c:pt>
                <c:pt idx="2">
                  <c:v>0.26666666666666666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21-4B42-A016-89D939F2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206656"/>
        <c:axId val="100149120"/>
        <c:axId val="0"/>
      </c:bar3DChart>
      <c:catAx>
        <c:axId val="9720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149120"/>
        <c:crosses val="autoZero"/>
        <c:auto val="1"/>
        <c:lblAlgn val="ctr"/>
        <c:lblOffset val="100"/>
        <c:noMultiLvlLbl val="0"/>
      </c:catAx>
      <c:valAx>
        <c:axId val="1001491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9720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porcentajes!$P$3:$P$5</c:f>
              <c:strCache>
                <c:ptCount val="3"/>
                <c:pt idx="0">
                  <c:v>EVALUACION ERGONOMICA - METODO LEST </c:v>
                </c:pt>
                <c:pt idx="1">
                  <c:v>TIEMPO DE TRABAJO</c:v>
                </c:pt>
                <c:pt idx="2">
                  <c:v>TIEMPO DE TRABAJO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2EC9-442E-8CEB-405B79FE9AD1}"/>
              </c:ext>
            </c:extLst>
          </c:dPt>
          <c:dPt>
            <c:idx val="1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3-2EC9-442E-8CEB-405B79FE9AD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2EC9-442E-8CEB-405B79FE9AD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2EC9-442E-8CEB-405B79FE9A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porcentajes!$B$6:$B$10</c:f>
              <c:strCache>
                <c:ptCount val="5"/>
                <c:pt idx="0">
                  <c:v>SATISFACTORIO</c:v>
                </c:pt>
                <c:pt idx="1">
                  <c:v>DEBILES</c:v>
                </c:pt>
                <c:pt idx="2">
                  <c:v>MEDIAS</c:v>
                </c:pt>
                <c:pt idx="3">
                  <c:v>FUERTES</c:v>
                </c:pt>
                <c:pt idx="4">
                  <c:v>NOCIVIDAD</c:v>
                </c:pt>
              </c:strCache>
            </c:strRef>
          </c:cat>
          <c:val>
            <c:numRef>
              <c:f>porcentajes!$P$6:$P$10</c:f>
              <c:numCache>
                <c:formatCode>0.00%</c:formatCode>
                <c:ptCount val="5"/>
                <c:pt idx="0">
                  <c:v>0.73333333333333328</c:v>
                </c:pt>
                <c:pt idx="1">
                  <c:v>0.26666666666666666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C9-442E-8CEB-405B79FE9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861760"/>
        <c:axId val="157906048"/>
        <c:axId val="0"/>
      </c:bar3DChart>
      <c:catAx>
        <c:axId val="15786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7906048"/>
        <c:crosses val="autoZero"/>
        <c:auto val="1"/>
        <c:lblAlgn val="ctr"/>
        <c:lblOffset val="100"/>
        <c:noMultiLvlLbl val="0"/>
      </c:catAx>
      <c:valAx>
        <c:axId val="15790604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5786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305209420873786E-2"/>
          <c:y val="0.2037318887951759"/>
          <c:w val="0.93380744152172845"/>
          <c:h val="0.657495104246588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Hoja1!$F$2:$F$4</c:f>
              <c:strCache>
                <c:ptCount val="3"/>
                <c:pt idx="0">
                  <c:v>EVALUACION ERGONOMICA - METODO LEST </c:v>
                </c:pt>
                <c:pt idx="1">
                  <c:v>ENTORNO FISICO</c:v>
                </c:pt>
                <c:pt idx="2">
                  <c:v>AMBIENTE TERMICO</c:v>
                </c:pt>
              </c:strCache>
            </c:strRef>
          </c:tx>
          <c:spPr>
            <a:solidFill>
              <a:srgbClr val="1BE90B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6B7E3A"/>
              </a:solidFill>
            </c:spPr>
            <c:extLst>
              <c:ext xmlns:c16="http://schemas.microsoft.com/office/drawing/2014/chart" uri="{C3380CC4-5D6E-409C-BE32-E72D297353CC}">
                <c16:uniqueId val="{00000001-D340-427D-9D2B-18D8968CCBEE}"/>
              </c:ext>
            </c:extLst>
          </c:dPt>
          <c:dPt>
            <c:idx val="7"/>
            <c:invertIfNegative val="0"/>
            <c:bubble3D val="0"/>
            <c:spPr>
              <a:solidFill>
                <a:srgbClr val="6B7E3A"/>
              </a:solidFill>
            </c:spPr>
            <c:extLst>
              <c:ext xmlns:c16="http://schemas.microsoft.com/office/drawing/2014/chart" uri="{C3380CC4-5D6E-409C-BE32-E72D297353CC}">
                <c16:uniqueId val="{00000003-D340-427D-9D2B-18D8968CCBEE}"/>
              </c:ext>
            </c:extLst>
          </c:dPt>
          <c:dPt>
            <c:idx val="13"/>
            <c:invertIfNegative val="0"/>
            <c:bubble3D val="0"/>
            <c:spPr>
              <a:solidFill>
                <a:srgbClr val="6B7E3A"/>
              </a:solidFill>
            </c:spPr>
            <c:extLst>
              <c:ext xmlns:c16="http://schemas.microsoft.com/office/drawing/2014/chart" uri="{C3380CC4-5D6E-409C-BE32-E72D297353CC}">
                <c16:uniqueId val="{00000005-D340-427D-9D2B-18D8968CCB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Hoja1!$F$5:$F$19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40-427D-9D2B-18D8968CC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48384"/>
        <c:axId val="130049920"/>
        <c:axId val="0"/>
      </c:bar3DChart>
      <c:catAx>
        <c:axId val="1300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30049920"/>
        <c:crosses val="autoZero"/>
        <c:auto val="1"/>
        <c:lblAlgn val="ctr"/>
        <c:lblOffset val="100"/>
        <c:noMultiLvlLbl val="0"/>
      </c:catAx>
      <c:valAx>
        <c:axId val="13004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004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798636267230891E-2"/>
          <c:y val="0.20009386017327621"/>
          <c:w val="0.92894694717512649"/>
          <c:h val="0.66915304106070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Hoja1!$H$2:$H$4</c:f>
              <c:strCache>
                <c:ptCount val="3"/>
                <c:pt idx="0">
                  <c:v>EVALUACION ERGONOMICA - METODO LEST </c:v>
                </c:pt>
                <c:pt idx="1">
                  <c:v>ENTORNO FISICO</c:v>
                </c:pt>
                <c:pt idx="2">
                  <c:v>ILUMINACION</c:v>
                </c:pt>
              </c:strCache>
            </c:strRef>
          </c:tx>
          <c:spPr>
            <a:solidFill>
              <a:srgbClr val="1BE90B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CFEE-4F58-9089-B9A190BCD20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CFEE-4F58-9089-B9A190BCD203}"/>
              </c:ext>
            </c:extLst>
          </c:dPt>
          <c:dPt>
            <c:idx val="4"/>
            <c:invertIfNegative val="0"/>
            <c:bubble3D val="0"/>
            <c:spPr>
              <a:solidFill>
                <a:srgbClr val="6B7E3A"/>
              </a:solidFill>
            </c:spPr>
            <c:extLst>
              <c:ext xmlns:c16="http://schemas.microsoft.com/office/drawing/2014/chart" uri="{C3380CC4-5D6E-409C-BE32-E72D297353CC}">
                <c16:uniqueId val="{00000005-CFEE-4F58-9089-B9A190BCD203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CFEE-4F58-9089-B9A190BCD203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CFEE-4F58-9089-B9A190BCD203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CFEE-4F58-9089-B9A190BCD203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CFEE-4F58-9089-B9A190BCD2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Hoja1!$H$5:$H$19</c:f>
              <c:numCache>
                <c:formatCode>General</c:formatCode>
                <c:ptCount val="15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2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EE-4F58-9089-B9A190BCD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213632"/>
        <c:axId val="138752000"/>
        <c:axId val="0"/>
      </c:bar3DChart>
      <c:catAx>
        <c:axId val="13821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38752000"/>
        <c:crosses val="autoZero"/>
        <c:auto val="1"/>
        <c:lblAlgn val="ctr"/>
        <c:lblOffset val="100"/>
        <c:noMultiLvlLbl val="0"/>
      </c:catAx>
      <c:valAx>
        <c:axId val="13875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821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Hoja1!$I$2:$I$4</c:f>
              <c:strCache>
                <c:ptCount val="3"/>
                <c:pt idx="0">
                  <c:v>EVALUACION ERGONOMICA - METODO LEST </c:v>
                </c:pt>
                <c:pt idx="1">
                  <c:v>ENTORNO FISICO</c:v>
                </c:pt>
                <c:pt idx="2">
                  <c:v>VIBRACIONES</c:v>
                </c:pt>
              </c:strCache>
            </c:strRef>
          </c:tx>
          <c:spPr>
            <a:solidFill>
              <a:srgbClr val="1BE90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Hoja1!$I$5:$I$19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C-4DF4-823B-349932CA6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037440"/>
        <c:axId val="149039744"/>
        <c:axId val="0"/>
      </c:bar3DChart>
      <c:catAx>
        <c:axId val="14903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9039744"/>
        <c:crosses val="autoZero"/>
        <c:auto val="1"/>
        <c:lblAlgn val="ctr"/>
        <c:lblOffset val="100"/>
        <c:noMultiLvlLbl val="0"/>
      </c:catAx>
      <c:valAx>
        <c:axId val="14903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903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050328312658461E-2"/>
          <c:y val="0.19326912584175529"/>
          <c:w val="0.95714797469450175"/>
          <c:h val="0.664316264137792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Hoja1!$J$2:$J$4</c:f>
              <c:strCache>
                <c:ptCount val="3"/>
                <c:pt idx="0">
                  <c:v>EVALUACION ERGONOMICA - METODO LEST </c:v>
                </c:pt>
                <c:pt idx="1">
                  <c:v>CARGA MENTAL</c:v>
                </c:pt>
                <c:pt idx="2">
                  <c:v>PRESION DE TIEMPO</c:v>
                </c:pt>
              </c:strCache>
            </c:strRef>
          </c:tx>
          <c:spPr>
            <a:solidFill>
              <a:srgbClr val="1BE90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E270-4072-BEFB-30528B7DC09C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E270-4072-BEFB-30528B7DC09C}"/>
              </c:ext>
            </c:extLst>
          </c:dPt>
          <c:dPt>
            <c:idx val="6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5-E270-4072-BEFB-30528B7DC09C}"/>
              </c:ext>
            </c:extLst>
          </c:dPt>
          <c:dPt>
            <c:idx val="7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7-E270-4072-BEFB-30528B7DC09C}"/>
              </c:ext>
            </c:extLst>
          </c:dPt>
          <c:dPt>
            <c:idx val="8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9-E270-4072-BEFB-30528B7DC09C}"/>
              </c:ext>
            </c:extLst>
          </c:dPt>
          <c:dPt>
            <c:idx val="9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B-E270-4072-BEFB-30528B7DC09C}"/>
              </c:ext>
            </c:extLst>
          </c:dPt>
          <c:dPt>
            <c:idx val="12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D-E270-4072-BEFB-30528B7DC09C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E270-4072-BEFB-30528B7DC09C}"/>
              </c:ext>
            </c:extLst>
          </c:dPt>
          <c:dPt>
            <c:idx val="14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1-E270-4072-BEFB-30528B7DC0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Hoja1!$J$5:$J$19</c:f>
              <c:numCache>
                <c:formatCode>General</c:formatCode>
                <c:ptCount val="15"/>
                <c:pt idx="0">
                  <c:v>7</c:v>
                </c:pt>
                <c:pt idx="1">
                  <c:v>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3.5</c:v>
                </c:pt>
                <c:pt idx="7">
                  <c:v>4</c:v>
                </c:pt>
                <c:pt idx="8">
                  <c:v>3.5</c:v>
                </c:pt>
                <c:pt idx="9">
                  <c:v>4</c:v>
                </c:pt>
                <c:pt idx="10">
                  <c:v>0.5</c:v>
                </c:pt>
                <c:pt idx="11">
                  <c:v>0</c:v>
                </c:pt>
                <c:pt idx="12">
                  <c:v>3.5</c:v>
                </c:pt>
                <c:pt idx="13">
                  <c:v>8</c:v>
                </c:pt>
                <c:pt idx="1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270-4072-BEFB-30528B7DC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468480"/>
        <c:axId val="186445184"/>
        <c:axId val="0"/>
      </c:bar3DChart>
      <c:catAx>
        <c:axId val="17446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186445184"/>
        <c:crosses val="autoZero"/>
        <c:auto val="1"/>
        <c:lblAlgn val="ctr"/>
        <c:lblOffset val="100"/>
        <c:noMultiLvlLbl val="0"/>
      </c:catAx>
      <c:valAx>
        <c:axId val="18644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446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996518829540372E-2"/>
          <c:y val="0.19832303271267174"/>
          <c:w val="0.94925401152316835"/>
          <c:h val="0.657261624231734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Hoja1!$K$2:$K$4</c:f>
              <c:strCache>
                <c:ptCount val="3"/>
                <c:pt idx="0">
                  <c:v>EVALUACION ERGONOMICA - METODO LEST </c:v>
                </c:pt>
                <c:pt idx="1">
                  <c:v>CARGA MENTAL</c:v>
                </c:pt>
                <c:pt idx="2">
                  <c:v>ATENCION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1-8317-44CE-BBB4-42918F4C4BA8}"/>
              </c:ext>
            </c:extLst>
          </c:dPt>
          <c:dPt>
            <c:idx val="1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3-8317-44CE-BBB4-42918F4C4BA8}"/>
              </c:ext>
            </c:extLst>
          </c:dPt>
          <c:dPt>
            <c:idx val="2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5-8317-44CE-BBB4-42918F4C4BA8}"/>
              </c:ext>
            </c:extLst>
          </c:dPt>
          <c:dPt>
            <c:idx val="3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7-8317-44CE-BBB4-42918F4C4BA8}"/>
              </c:ext>
            </c:extLst>
          </c:dPt>
          <c:dPt>
            <c:idx val="4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9-8317-44CE-BBB4-42918F4C4BA8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8317-44CE-BBB4-42918F4C4BA8}"/>
              </c:ext>
            </c:extLst>
          </c:dPt>
          <c:dPt>
            <c:idx val="6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D-8317-44CE-BBB4-42918F4C4BA8}"/>
              </c:ext>
            </c:extLst>
          </c:dPt>
          <c:dPt>
            <c:idx val="7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F-8317-44CE-BBB4-42918F4C4BA8}"/>
              </c:ext>
            </c:extLst>
          </c:dPt>
          <c:dPt>
            <c:idx val="8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1-8317-44CE-BBB4-42918F4C4BA8}"/>
              </c:ext>
            </c:extLst>
          </c:dPt>
          <c:dPt>
            <c:idx val="9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3-8317-44CE-BBB4-42918F4C4BA8}"/>
              </c:ext>
            </c:extLst>
          </c:dPt>
          <c:dPt>
            <c:idx val="10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5-8317-44CE-BBB4-42918F4C4BA8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7-8317-44CE-BBB4-42918F4C4BA8}"/>
              </c:ext>
            </c:extLst>
          </c:dPt>
          <c:dPt>
            <c:idx val="12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9-8317-44CE-BBB4-42918F4C4BA8}"/>
              </c:ext>
            </c:extLst>
          </c:dPt>
          <c:dPt>
            <c:idx val="13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B-8317-44CE-BBB4-42918F4C4BA8}"/>
              </c:ext>
            </c:extLst>
          </c:dPt>
          <c:dPt>
            <c:idx val="14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D-8317-44CE-BBB4-42918F4C4B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Hoja1!$K$5:$K$19</c:f>
              <c:numCache>
                <c:formatCode>General</c:formatCode>
                <c:ptCount val="15"/>
                <c:pt idx="0">
                  <c:v>5.3330000000000002</c:v>
                </c:pt>
                <c:pt idx="1">
                  <c:v>1.333</c:v>
                </c:pt>
                <c:pt idx="2">
                  <c:v>0.33300000000000002</c:v>
                </c:pt>
                <c:pt idx="3">
                  <c:v>2.3330000000000002</c:v>
                </c:pt>
                <c:pt idx="4">
                  <c:v>2.6669999999999998</c:v>
                </c:pt>
                <c:pt idx="5">
                  <c:v>6.3330000000000002</c:v>
                </c:pt>
                <c:pt idx="6">
                  <c:v>3.6669999999999998</c:v>
                </c:pt>
                <c:pt idx="7">
                  <c:v>1.667</c:v>
                </c:pt>
                <c:pt idx="8">
                  <c:v>4.3330000000000002</c:v>
                </c:pt>
                <c:pt idx="9">
                  <c:v>5</c:v>
                </c:pt>
                <c:pt idx="10">
                  <c:v>4</c:v>
                </c:pt>
                <c:pt idx="11">
                  <c:v>6.3330000000000002</c:v>
                </c:pt>
                <c:pt idx="12">
                  <c:v>3.3330000000000002</c:v>
                </c:pt>
                <c:pt idx="13">
                  <c:v>2.6669999999999998</c:v>
                </c:pt>
                <c:pt idx="14">
                  <c:v>1.333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17-44CE-BBB4-42918F4C4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91296"/>
        <c:axId val="41192832"/>
        <c:axId val="0"/>
      </c:bar3DChart>
      <c:catAx>
        <c:axId val="4119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41192832"/>
        <c:crosses val="autoZero"/>
        <c:auto val="1"/>
        <c:lblAlgn val="ctr"/>
        <c:lblOffset val="100"/>
        <c:noMultiLvlLbl val="0"/>
      </c:catAx>
      <c:valAx>
        <c:axId val="41192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19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67610605147995E-2"/>
          <c:y val="0.19890983908556367"/>
          <c:w val="0.93053516174706019"/>
          <c:h val="0.64725343151757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Hoja1!$L$2:$L$4</c:f>
              <c:strCache>
                <c:ptCount val="3"/>
                <c:pt idx="0">
                  <c:v>EVALUACION ERGONOMICA - METODO LEST </c:v>
                </c:pt>
                <c:pt idx="1">
                  <c:v>CARGA MENTAL</c:v>
                </c:pt>
                <c:pt idx="2">
                  <c:v>COMPLEJIDAD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EB77-439D-AD62-9A05C09C8780}"/>
              </c:ext>
            </c:extLst>
          </c:dPt>
          <c:dPt>
            <c:idx val="1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3-EB77-439D-AD62-9A05C09C878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EB77-439D-AD62-9A05C09C878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EB77-439D-AD62-9A05C09C8780}"/>
              </c:ext>
            </c:extLst>
          </c:dPt>
          <c:dPt>
            <c:idx val="4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9-EB77-439D-AD62-9A05C09C878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EB77-439D-AD62-9A05C09C8780}"/>
              </c:ext>
            </c:extLst>
          </c:dPt>
          <c:dPt>
            <c:idx val="6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D-EB77-439D-AD62-9A05C09C878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EB77-439D-AD62-9A05C09C8780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EB77-439D-AD62-9A05C09C8780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3-EB77-439D-AD62-9A05C09C8780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EB77-439D-AD62-9A05C09C878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EB77-439D-AD62-9A05C09C8780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9-EB77-439D-AD62-9A05C09C8780}"/>
              </c:ext>
            </c:extLst>
          </c:dPt>
          <c:dPt>
            <c:idx val="13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B-EB77-439D-AD62-9A05C09C8780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D-EB77-439D-AD62-9A05C09C87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Hoja1!$L$5:$L$19</c:f>
              <c:numCache>
                <c:formatCode>General</c:formatCode>
                <c:ptCount val="15"/>
                <c:pt idx="0">
                  <c:v>9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1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4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B77-439D-AD62-9A05C09C8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219968"/>
        <c:axId val="41221504"/>
        <c:axId val="0"/>
      </c:bar3DChart>
      <c:catAx>
        <c:axId val="4121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41221504"/>
        <c:crosses val="autoZero"/>
        <c:auto val="1"/>
        <c:lblAlgn val="ctr"/>
        <c:lblOffset val="100"/>
        <c:noMultiLvlLbl val="0"/>
      </c:catAx>
      <c:valAx>
        <c:axId val="4122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21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800"/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Hoja1!$M$2:$M$4</c:f>
              <c:strCache>
                <c:ptCount val="3"/>
                <c:pt idx="0">
                  <c:v>EVALUACION ERGONOMICA - METODO LEST </c:v>
                </c:pt>
                <c:pt idx="1">
                  <c:v>ASPECTO PSICOSOCIAL</c:v>
                </c:pt>
                <c:pt idx="2">
                  <c:v>INICIATIVA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1-1E8E-4406-9B2F-8174F5F40824}"/>
              </c:ext>
            </c:extLst>
          </c:dPt>
          <c:dPt>
            <c:idx val="1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3-1E8E-4406-9B2F-8174F5F40824}"/>
              </c:ext>
            </c:extLst>
          </c:dPt>
          <c:dPt>
            <c:idx val="2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5-1E8E-4406-9B2F-8174F5F40824}"/>
              </c:ext>
            </c:extLst>
          </c:dPt>
          <c:dPt>
            <c:idx val="3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7-1E8E-4406-9B2F-8174F5F40824}"/>
              </c:ext>
            </c:extLst>
          </c:dPt>
          <c:dPt>
            <c:idx val="4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9-1E8E-4406-9B2F-8174F5F40824}"/>
              </c:ext>
            </c:extLst>
          </c:dPt>
          <c:dPt>
            <c:idx val="5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B-1E8E-4406-9B2F-8174F5F40824}"/>
              </c:ext>
            </c:extLst>
          </c:dPt>
          <c:dPt>
            <c:idx val="6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0D-1E8E-4406-9B2F-8174F5F40824}"/>
              </c:ext>
            </c:extLst>
          </c:dPt>
          <c:dPt>
            <c:idx val="7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0F-1E8E-4406-9B2F-8174F5F40824}"/>
              </c:ext>
            </c:extLst>
          </c:dPt>
          <c:dPt>
            <c:idx val="8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1-1E8E-4406-9B2F-8174F5F40824}"/>
              </c:ext>
            </c:extLst>
          </c:dPt>
          <c:dPt>
            <c:idx val="9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3-1E8E-4406-9B2F-8174F5F40824}"/>
              </c:ext>
            </c:extLst>
          </c:dPt>
          <c:dPt>
            <c:idx val="10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5-1E8E-4406-9B2F-8174F5F40824}"/>
              </c:ext>
            </c:extLst>
          </c:dPt>
          <c:dPt>
            <c:idx val="11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7-1E8E-4406-9B2F-8174F5F40824}"/>
              </c:ext>
            </c:extLst>
          </c:dPt>
          <c:dPt>
            <c:idx val="12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9-1E8E-4406-9B2F-8174F5F40824}"/>
              </c:ext>
            </c:extLst>
          </c:dPt>
          <c:dPt>
            <c:idx val="13"/>
            <c:invertIfNegative val="0"/>
            <c:bubble3D val="0"/>
            <c:spPr>
              <a:solidFill>
                <a:srgbClr val="8CA64C"/>
              </a:solidFill>
            </c:spPr>
            <c:extLst>
              <c:ext xmlns:c16="http://schemas.microsoft.com/office/drawing/2014/chart" uri="{C3380CC4-5D6E-409C-BE32-E72D297353CC}">
                <c16:uniqueId val="{0000001B-1E8E-4406-9B2F-8174F5F40824}"/>
              </c:ext>
            </c:extLst>
          </c:dPt>
          <c:dPt>
            <c:idx val="14"/>
            <c:invertIfNegative val="0"/>
            <c:bubble3D val="0"/>
            <c:spPr>
              <a:solidFill>
                <a:srgbClr val="1BE90B"/>
              </a:solidFill>
            </c:spPr>
            <c:extLst>
              <c:ext xmlns:c16="http://schemas.microsoft.com/office/drawing/2014/chart" uri="{C3380CC4-5D6E-409C-BE32-E72D297353CC}">
                <c16:uniqueId val="{0000001D-1E8E-4406-9B2F-8174F5F408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Hoja1!$C$5:$C$19</c:f>
              <c:strCache>
                <c:ptCount val="15"/>
                <c:pt idx="0">
                  <c:v>muestra 1</c:v>
                </c:pt>
                <c:pt idx="1">
                  <c:v>muestra 2</c:v>
                </c:pt>
                <c:pt idx="2">
                  <c:v>muestra 3</c:v>
                </c:pt>
                <c:pt idx="3">
                  <c:v>muestra 4</c:v>
                </c:pt>
                <c:pt idx="4">
                  <c:v>muestra 5</c:v>
                </c:pt>
                <c:pt idx="5">
                  <c:v>muestra 6</c:v>
                </c:pt>
                <c:pt idx="6">
                  <c:v>muestra 7</c:v>
                </c:pt>
                <c:pt idx="7">
                  <c:v>muestra 8</c:v>
                </c:pt>
                <c:pt idx="8">
                  <c:v>muestra 9</c:v>
                </c:pt>
                <c:pt idx="9">
                  <c:v>muestra 10</c:v>
                </c:pt>
                <c:pt idx="10">
                  <c:v>muestra 11</c:v>
                </c:pt>
                <c:pt idx="11">
                  <c:v>muestra 12</c:v>
                </c:pt>
                <c:pt idx="12">
                  <c:v>muestra 13</c:v>
                </c:pt>
                <c:pt idx="13">
                  <c:v>muestra 14</c:v>
                </c:pt>
                <c:pt idx="14">
                  <c:v>muestra 15</c:v>
                </c:pt>
              </c:strCache>
            </c:strRef>
          </c:cat>
          <c:val>
            <c:numRef>
              <c:f>Hoja1!$M$5:$M$19</c:f>
              <c:numCache>
                <c:formatCode>General</c:formatCode>
                <c:ptCount val="15"/>
                <c:pt idx="0">
                  <c:v>2</c:v>
                </c:pt>
                <c:pt idx="1">
                  <c:v>0.5</c:v>
                </c:pt>
                <c:pt idx="2">
                  <c:v>3</c:v>
                </c:pt>
                <c:pt idx="3">
                  <c:v>2</c:v>
                </c:pt>
                <c:pt idx="4">
                  <c:v>1.5</c:v>
                </c:pt>
                <c:pt idx="5">
                  <c:v>3.5</c:v>
                </c:pt>
                <c:pt idx="6">
                  <c:v>3.3330000000000002</c:v>
                </c:pt>
                <c:pt idx="7">
                  <c:v>1.833</c:v>
                </c:pt>
                <c:pt idx="8">
                  <c:v>0.5</c:v>
                </c:pt>
                <c:pt idx="9">
                  <c:v>0.5</c:v>
                </c:pt>
                <c:pt idx="10">
                  <c:v>1.833</c:v>
                </c:pt>
                <c:pt idx="11">
                  <c:v>1.5</c:v>
                </c:pt>
                <c:pt idx="12">
                  <c:v>1.333</c:v>
                </c:pt>
                <c:pt idx="13">
                  <c:v>3.3330000000000002</c:v>
                </c:pt>
                <c:pt idx="1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E8E-4406-9B2F-8174F5F40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510784"/>
        <c:axId val="41512320"/>
        <c:axId val="0"/>
      </c:bar3DChart>
      <c:catAx>
        <c:axId val="4151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CO"/>
          </a:p>
        </c:txPr>
        <c:crossAx val="41512320"/>
        <c:crosses val="autoZero"/>
        <c:auto val="1"/>
        <c:lblAlgn val="ctr"/>
        <c:lblOffset val="100"/>
        <c:noMultiLvlLbl val="0"/>
      </c:catAx>
      <c:valAx>
        <c:axId val="4151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151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996390</xdr:colOff>
      <xdr:row>5</xdr:row>
      <xdr:rowOff>155947</xdr:rowOff>
    </xdr:from>
    <xdr:to>
      <xdr:col>3</xdr:col>
      <xdr:colOff>418746</xdr:colOff>
      <xdr:row>8</xdr:row>
      <xdr:rowOff>140072</xdr:rowOff>
    </xdr:to>
    <xdr:cxnSp macro="">
      <xdr:nvCxnSpPr>
        <xdr:cNvPr id="3" name="Conector recto 2"/>
        <xdr:cNvCxnSpPr/>
      </xdr:nvCxnSpPr>
      <xdr:spPr>
        <a:xfrm>
          <a:off x="2015732" y="2562263"/>
          <a:ext cx="2162882" cy="719388"/>
        </a:xfrm>
        <a:prstGeom prst="line">
          <a:avLst/>
        </a:prstGeom>
        <a:ln>
          <a:noFill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28016</xdr:colOff>
      <xdr:row>20</xdr:row>
      <xdr:rowOff>15326</xdr:rowOff>
    </xdr:from>
    <xdr:to>
      <xdr:col>12</xdr:col>
      <xdr:colOff>1395329</xdr:colOff>
      <xdr:row>37</xdr:row>
      <xdr:rowOff>0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440" t="30641" r="26354" b="37761"/>
        <a:stretch/>
      </xdr:blipFill>
      <xdr:spPr>
        <a:xfrm>
          <a:off x="5196729" y="6122532"/>
          <a:ext cx="9118786" cy="331842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2</xdr:col>
      <xdr:colOff>37353</xdr:colOff>
      <xdr:row>3</xdr:row>
      <xdr:rowOff>352887</xdr:rowOff>
    </xdr:from>
    <xdr:to>
      <xdr:col>2</xdr:col>
      <xdr:colOff>1699559</xdr:colOff>
      <xdr:row>3</xdr:row>
      <xdr:rowOff>352888</xdr:rowOff>
    </xdr:to>
    <xdr:cxnSp macro="">
      <xdr:nvCxnSpPr>
        <xdr:cNvPr id="12" name="Conector recto 11"/>
        <xdr:cNvCxnSpPr/>
      </xdr:nvCxnSpPr>
      <xdr:spPr>
        <a:xfrm>
          <a:off x="2076037" y="1756571"/>
          <a:ext cx="16622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919079</xdr:colOff>
      <xdr:row>40</xdr:row>
      <xdr:rowOff>150395</xdr:rowOff>
    </xdr:from>
    <xdr:to>
      <xdr:col>11</xdr:col>
      <xdr:colOff>233947</xdr:colOff>
      <xdr:row>72</xdr:row>
      <xdr:rowOff>50130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701840</xdr:colOff>
      <xdr:row>41</xdr:row>
      <xdr:rowOff>83555</xdr:rowOff>
    </xdr:from>
    <xdr:to>
      <xdr:col>18</xdr:col>
      <xdr:colOff>852237</xdr:colOff>
      <xdr:row>72</xdr:row>
      <xdr:rowOff>66842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905710</xdr:colOff>
      <xdr:row>73</xdr:row>
      <xdr:rowOff>133685</xdr:rowOff>
    </xdr:from>
    <xdr:to>
      <xdr:col>11</xdr:col>
      <xdr:colOff>250658</xdr:colOff>
      <xdr:row>105</xdr:row>
      <xdr:rowOff>33421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1119606</xdr:colOff>
      <xdr:row>73</xdr:row>
      <xdr:rowOff>167106</xdr:rowOff>
    </xdr:from>
    <xdr:to>
      <xdr:col>30</xdr:col>
      <xdr:colOff>551448</xdr:colOff>
      <xdr:row>104</xdr:row>
      <xdr:rowOff>83551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601579</xdr:colOff>
      <xdr:row>74</xdr:row>
      <xdr:rowOff>133686</xdr:rowOff>
    </xdr:from>
    <xdr:to>
      <xdr:col>44</xdr:col>
      <xdr:colOff>66842</xdr:colOff>
      <xdr:row>105</xdr:row>
      <xdr:rowOff>116974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838866</xdr:colOff>
      <xdr:row>106</xdr:row>
      <xdr:rowOff>133684</xdr:rowOff>
    </xdr:from>
    <xdr:to>
      <xdr:col>11</xdr:col>
      <xdr:colOff>100262</xdr:colOff>
      <xdr:row>137</xdr:row>
      <xdr:rowOff>116974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504657</xdr:colOff>
      <xdr:row>106</xdr:row>
      <xdr:rowOff>150394</xdr:rowOff>
    </xdr:from>
    <xdr:to>
      <xdr:col>18</xdr:col>
      <xdr:colOff>618290</xdr:colOff>
      <xdr:row>137</xdr:row>
      <xdr:rowOff>116973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106</xdr:row>
      <xdr:rowOff>167106</xdr:rowOff>
    </xdr:from>
    <xdr:to>
      <xdr:col>30</xdr:col>
      <xdr:colOff>618290</xdr:colOff>
      <xdr:row>137</xdr:row>
      <xdr:rowOff>116973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755315</xdr:colOff>
      <xdr:row>140</xdr:row>
      <xdr:rowOff>1</xdr:rowOff>
    </xdr:from>
    <xdr:to>
      <xdr:col>11</xdr:col>
      <xdr:colOff>83552</xdr:colOff>
      <xdr:row>170</xdr:row>
      <xdr:rowOff>133685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220577</xdr:colOff>
      <xdr:row>139</xdr:row>
      <xdr:rowOff>133683</xdr:rowOff>
    </xdr:from>
    <xdr:to>
      <xdr:col>18</xdr:col>
      <xdr:colOff>401053</xdr:colOff>
      <xdr:row>170</xdr:row>
      <xdr:rowOff>100263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768685</xdr:colOff>
      <xdr:row>140</xdr:row>
      <xdr:rowOff>33423</xdr:rowOff>
    </xdr:from>
    <xdr:to>
      <xdr:col>30</xdr:col>
      <xdr:colOff>267368</xdr:colOff>
      <xdr:row>171</xdr:row>
      <xdr:rowOff>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618290</xdr:colOff>
      <xdr:row>139</xdr:row>
      <xdr:rowOff>133682</xdr:rowOff>
    </xdr:from>
    <xdr:to>
      <xdr:col>43</xdr:col>
      <xdr:colOff>100263</xdr:colOff>
      <xdr:row>170</xdr:row>
      <xdr:rowOff>100262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671762</xdr:colOff>
      <xdr:row>172</xdr:row>
      <xdr:rowOff>150394</xdr:rowOff>
    </xdr:from>
    <xdr:to>
      <xdr:col>11</xdr:col>
      <xdr:colOff>16711</xdr:colOff>
      <xdr:row>203</xdr:row>
      <xdr:rowOff>100263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554788</xdr:colOff>
      <xdr:row>74</xdr:row>
      <xdr:rowOff>50132</xdr:rowOff>
    </xdr:from>
    <xdr:to>
      <xdr:col>18</xdr:col>
      <xdr:colOff>701841</xdr:colOff>
      <xdr:row>105</xdr:row>
      <xdr:rowOff>50132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37353</xdr:colOff>
      <xdr:row>3</xdr:row>
      <xdr:rowOff>352887</xdr:rowOff>
    </xdr:from>
    <xdr:to>
      <xdr:col>20</xdr:col>
      <xdr:colOff>1699559</xdr:colOff>
      <xdr:row>3</xdr:row>
      <xdr:rowOff>352888</xdr:rowOff>
    </xdr:to>
    <xdr:cxnSp macro="">
      <xdr:nvCxnSpPr>
        <xdr:cNvPr id="22" name="Conector recto 11"/>
        <xdr:cNvCxnSpPr/>
      </xdr:nvCxnSpPr>
      <xdr:spPr>
        <a:xfrm>
          <a:off x="799353" y="1486362"/>
          <a:ext cx="471581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37353</xdr:colOff>
      <xdr:row>4</xdr:row>
      <xdr:rowOff>352887</xdr:rowOff>
    </xdr:from>
    <xdr:to>
      <xdr:col>1</xdr:col>
      <xdr:colOff>1699559</xdr:colOff>
      <xdr:row>4</xdr:row>
      <xdr:rowOff>352888</xdr:rowOff>
    </xdr:to>
    <xdr:cxnSp macro="">
      <xdr:nvCxnSpPr>
        <xdr:cNvPr id="2" name="Conector recto 11"/>
        <xdr:cNvCxnSpPr/>
      </xdr:nvCxnSpPr>
      <xdr:spPr>
        <a:xfrm>
          <a:off x="2075703" y="1762587"/>
          <a:ext cx="16622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13</xdr:row>
      <xdr:rowOff>104776</xdr:rowOff>
    </xdr:from>
    <xdr:to>
      <xdr:col>7</xdr:col>
      <xdr:colOff>114300</xdr:colOff>
      <xdr:row>31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361949</xdr:colOff>
      <xdr:row>13</xdr:row>
      <xdr:rowOff>119061</xdr:rowOff>
    </xdr:from>
    <xdr:to>
      <xdr:col>13</xdr:col>
      <xdr:colOff>714374</xdr:colOff>
      <xdr:row>30</xdr:row>
      <xdr:rowOff>161924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133349</xdr:colOff>
      <xdr:row>31</xdr:row>
      <xdr:rowOff>166686</xdr:rowOff>
    </xdr:from>
    <xdr:to>
      <xdr:col>7</xdr:col>
      <xdr:colOff>114299</xdr:colOff>
      <xdr:row>49</xdr:row>
      <xdr:rowOff>57149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295274</xdr:colOff>
      <xdr:row>31</xdr:row>
      <xdr:rowOff>166686</xdr:rowOff>
    </xdr:from>
    <xdr:to>
      <xdr:col>13</xdr:col>
      <xdr:colOff>647699</xdr:colOff>
      <xdr:row>49</xdr:row>
      <xdr:rowOff>57149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161924</xdr:colOff>
      <xdr:row>31</xdr:row>
      <xdr:rowOff>147636</xdr:rowOff>
    </xdr:from>
    <xdr:to>
      <xdr:col>20</xdr:col>
      <xdr:colOff>495299</xdr:colOff>
      <xdr:row>49</xdr:row>
      <xdr:rowOff>57149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647699</xdr:colOff>
      <xdr:row>32</xdr:row>
      <xdr:rowOff>4762</xdr:rowOff>
    </xdr:from>
    <xdr:to>
      <xdr:col>27</xdr:col>
      <xdr:colOff>257174</xdr:colOff>
      <xdr:row>49</xdr:row>
      <xdr:rowOff>95250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123824</xdr:colOff>
      <xdr:row>49</xdr:row>
      <xdr:rowOff>157161</xdr:rowOff>
    </xdr:from>
    <xdr:to>
      <xdr:col>7</xdr:col>
      <xdr:colOff>142874</xdr:colOff>
      <xdr:row>67</xdr:row>
      <xdr:rowOff>47624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276225</xdr:colOff>
      <xdr:row>50</xdr:row>
      <xdr:rowOff>109536</xdr:rowOff>
    </xdr:from>
    <xdr:to>
      <xdr:col>13</xdr:col>
      <xdr:colOff>638175</xdr:colOff>
      <xdr:row>67</xdr:row>
      <xdr:rowOff>190499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28574</xdr:colOff>
      <xdr:row>50</xdr:row>
      <xdr:rowOff>52387</xdr:rowOff>
    </xdr:from>
    <xdr:to>
      <xdr:col>20</xdr:col>
      <xdr:colOff>380999</xdr:colOff>
      <xdr:row>67</xdr:row>
      <xdr:rowOff>142875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180975</xdr:colOff>
      <xdr:row>68</xdr:row>
      <xdr:rowOff>128587</xdr:rowOff>
    </xdr:from>
    <xdr:to>
      <xdr:col>6</xdr:col>
      <xdr:colOff>695325</xdr:colOff>
      <xdr:row>86</xdr:row>
      <xdr:rowOff>28575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57150</xdr:colOff>
      <xdr:row>68</xdr:row>
      <xdr:rowOff>119062</xdr:rowOff>
    </xdr:from>
    <xdr:to>
      <xdr:col>13</xdr:col>
      <xdr:colOff>400050</xdr:colOff>
      <xdr:row>86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647699</xdr:colOff>
      <xdr:row>68</xdr:row>
      <xdr:rowOff>176211</xdr:rowOff>
    </xdr:from>
    <xdr:to>
      <xdr:col>20</xdr:col>
      <xdr:colOff>219074</xdr:colOff>
      <xdr:row>86</xdr:row>
      <xdr:rowOff>85724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495299</xdr:colOff>
      <xdr:row>69</xdr:row>
      <xdr:rowOff>23811</xdr:rowOff>
    </xdr:from>
    <xdr:to>
      <xdr:col>27</xdr:col>
      <xdr:colOff>85724</xdr:colOff>
      <xdr:row>86</xdr:row>
      <xdr:rowOff>104774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180974</xdr:colOff>
      <xdr:row>86</xdr:row>
      <xdr:rowOff>185737</xdr:rowOff>
    </xdr:from>
    <xdr:to>
      <xdr:col>6</xdr:col>
      <xdr:colOff>685799</xdr:colOff>
      <xdr:row>104</xdr:row>
      <xdr:rowOff>85725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zoomScale="57" zoomScaleNormal="57" workbookViewId="0">
      <selection activeCell="V24" sqref="V24"/>
    </sheetView>
  </sheetViews>
  <sheetFormatPr baseColWidth="10" defaultRowHeight="15"/>
  <cols>
    <col min="1" max="2" width="15.28515625" customWidth="1"/>
    <col min="3" max="3" width="25.85546875" customWidth="1"/>
    <col min="4" max="4" width="15" customWidth="1"/>
    <col min="5" max="5" width="14.5703125" customWidth="1"/>
    <col min="6" max="6" width="15.42578125" customWidth="1"/>
    <col min="7" max="7" width="12.85546875" customWidth="1"/>
    <col min="8" max="8" width="16.85546875" customWidth="1"/>
    <col min="9" max="9" width="17.140625" customWidth="1"/>
    <col min="10" max="10" width="17" customWidth="1"/>
    <col min="11" max="11" width="18" customWidth="1"/>
    <col min="12" max="12" width="19.140625" customWidth="1"/>
    <col min="13" max="13" width="22.140625" customWidth="1"/>
    <col min="14" max="14" width="22" customWidth="1"/>
    <col min="15" max="15" width="19.5703125" customWidth="1"/>
    <col min="16" max="16" width="16.7109375" customWidth="1"/>
    <col min="17" max="17" width="21.5703125" customWidth="1"/>
    <col min="18" max="18" width="19.28515625" customWidth="1"/>
    <col min="19" max="19" width="17.28515625" customWidth="1"/>
    <col min="20" max="20" width="14.42578125" customWidth="1"/>
    <col min="21" max="21" width="18.5703125" customWidth="1"/>
  </cols>
  <sheetData>
    <row r="1" spans="1:35" ht="41.25" customHeight="1" thickBot="1"/>
    <row r="2" spans="1:35" ht="30" customHeight="1" thickBot="1">
      <c r="A2" s="4"/>
      <c r="B2" s="4"/>
      <c r="C2" s="46" t="s">
        <v>34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U2" s="46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8"/>
    </row>
    <row r="3" spans="1:35" ht="39.75" customHeight="1">
      <c r="A3" s="57"/>
      <c r="B3" s="5"/>
      <c r="C3" s="13" t="s">
        <v>33</v>
      </c>
      <c r="D3" s="49" t="s">
        <v>29</v>
      </c>
      <c r="E3" s="50"/>
      <c r="F3" s="51" t="s">
        <v>30</v>
      </c>
      <c r="G3" s="51"/>
      <c r="H3" s="51"/>
      <c r="I3" s="51"/>
      <c r="J3" s="52" t="s">
        <v>31</v>
      </c>
      <c r="K3" s="52"/>
      <c r="L3" s="53"/>
      <c r="M3" s="54" t="s">
        <v>32</v>
      </c>
      <c r="N3" s="55"/>
      <c r="O3" s="55"/>
      <c r="P3" s="56"/>
      <c r="Q3" s="15" t="s">
        <v>28</v>
      </c>
      <c r="U3" s="13"/>
      <c r="V3" s="49"/>
      <c r="W3" s="50"/>
      <c r="X3" s="51"/>
      <c r="Y3" s="51"/>
      <c r="Z3" s="51"/>
      <c r="AA3" s="51"/>
      <c r="AB3" s="52"/>
      <c r="AC3" s="52"/>
      <c r="AD3" s="53"/>
      <c r="AE3" s="54"/>
      <c r="AF3" s="55"/>
      <c r="AG3" s="55"/>
      <c r="AH3" s="56"/>
      <c r="AI3" s="15"/>
    </row>
    <row r="4" spans="1:35" ht="57.75" customHeight="1" thickBot="1">
      <c r="A4" s="57"/>
      <c r="B4" s="5"/>
      <c r="C4" s="12" t="s">
        <v>35</v>
      </c>
      <c r="D4" s="16" t="s">
        <v>15</v>
      </c>
      <c r="E4" s="17" t="s">
        <v>16</v>
      </c>
      <c r="F4" s="18" t="s">
        <v>17</v>
      </c>
      <c r="G4" s="19" t="s">
        <v>18</v>
      </c>
      <c r="H4" s="19" t="s">
        <v>19</v>
      </c>
      <c r="I4" s="19" t="s">
        <v>20</v>
      </c>
      <c r="J4" s="18" t="s">
        <v>21</v>
      </c>
      <c r="K4" s="19" t="s">
        <v>22</v>
      </c>
      <c r="L4" s="18" t="s">
        <v>23</v>
      </c>
      <c r="M4" s="19" t="s">
        <v>24</v>
      </c>
      <c r="N4" s="19" t="s">
        <v>25</v>
      </c>
      <c r="O4" s="18" t="s">
        <v>26</v>
      </c>
      <c r="P4" s="18" t="s">
        <v>27</v>
      </c>
      <c r="Q4" s="20" t="s">
        <v>28</v>
      </c>
      <c r="R4" s="1"/>
      <c r="S4" s="1"/>
      <c r="T4" s="1"/>
      <c r="U4" s="12"/>
      <c r="V4" s="16"/>
      <c r="W4" s="17"/>
      <c r="X4" s="18"/>
      <c r="Y4" s="19"/>
      <c r="Z4" s="19"/>
      <c r="AA4" s="19"/>
      <c r="AB4" s="18"/>
      <c r="AC4" s="19"/>
      <c r="AD4" s="18"/>
      <c r="AE4" s="19"/>
      <c r="AF4" s="19"/>
      <c r="AG4" s="18"/>
      <c r="AH4" s="18"/>
      <c r="AI4" s="20"/>
    </row>
    <row r="5" spans="1:35" ht="21" customHeight="1">
      <c r="A5" s="3"/>
      <c r="B5" s="3"/>
      <c r="C5" s="21" t="s">
        <v>0</v>
      </c>
      <c r="D5" s="9">
        <v>0</v>
      </c>
      <c r="E5" s="10">
        <v>0</v>
      </c>
      <c r="F5" s="10">
        <v>0</v>
      </c>
      <c r="G5" s="7">
        <v>7</v>
      </c>
      <c r="H5" s="10">
        <v>0</v>
      </c>
      <c r="I5" s="10">
        <v>0</v>
      </c>
      <c r="J5" s="7">
        <v>7</v>
      </c>
      <c r="K5" s="14">
        <v>5.3330000000000002</v>
      </c>
      <c r="L5" s="8">
        <v>9</v>
      </c>
      <c r="M5" s="10">
        <v>2</v>
      </c>
      <c r="N5" s="10">
        <v>2.5</v>
      </c>
      <c r="O5" s="8">
        <v>8</v>
      </c>
      <c r="P5" s="7">
        <v>7</v>
      </c>
      <c r="Q5" s="11">
        <v>1</v>
      </c>
      <c r="U5" s="39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5" ht="21" customHeight="1">
      <c r="A6" s="3"/>
      <c r="B6" s="3"/>
      <c r="C6" s="21" t="s">
        <v>1</v>
      </c>
      <c r="D6" s="27">
        <v>5</v>
      </c>
      <c r="E6" s="23">
        <v>0</v>
      </c>
      <c r="F6" s="24">
        <v>4</v>
      </c>
      <c r="G6" s="24">
        <v>4</v>
      </c>
      <c r="H6" s="26">
        <v>10</v>
      </c>
      <c r="I6" s="23">
        <v>0</v>
      </c>
      <c r="J6" s="23">
        <v>2.5</v>
      </c>
      <c r="K6" s="23">
        <v>1.333</v>
      </c>
      <c r="L6" s="23">
        <v>1</v>
      </c>
      <c r="M6" s="23">
        <v>0.5</v>
      </c>
      <c r="N6" s="23">
        <v>1</v>
      </c>
      <c r="O6" s="2">
        <v>8</v>
      </c>
      <c r="P6" s="24">
        <v>3</v>
      </c>
      <c r="Q6" s="25">
        <v>3</v>
      </c>
      <c r="U6" s="40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ht="17.25" customHeight="1">
      <c r="A7" s="3"/>
      <c r="B7" s="3"/>
      <c r="C7" s="21" t="s">
        <v>2</v>
      </c>
      <c r="D7" s="27">
        <v>3</v>
      </c>
      <c r="E7" s="23">
        <v>0</v>
      </c>
      <c r="F7" s="23">
        <v>0</v>
      </c>
      <c r="G7" s="23">
        <v>2</v>
      </c>
      <c r="H7" s="23">
        <v>0</v>
      </c>
      <c r="I7" s="23">
        <v>0</v>
      </c>
      <c r="J7" s="23">
        <v>0</v>
      </c>
      <c r="K7" s="23">
        <v>0.33300000000000002</v>
      </c>
      <c r="L7" s="34">
        <v>6</v>
      </c>
      <c r="M7" s="24">
        <v>3</v>
      </c>
      <c r="N7" s="23">
        <v>1</v>
      </c>
      <c r="O7" s="34">
        <v>6</v>
      </c>
      <c r="P7" s="24">
        <v>3</v>
      </c>
      <c r="Q7" s="28">
        <v>2</v>
      </c>
      <c r="U7" s="41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ht="20.25" customHeight="1">
      <c r="A8" s="3"/>
      <c r="B8" s="3"/>
      <c r="C8" s="21" t="s">
        <v>3</v>
      </c>
      <c r="D8" s="27">
        <v>4</v>
      </c>
      <c r="E8" s="23">
        <v>0</v>
      </c>
      <c r="F8" s="23">
        <v>0</v>
      </c>
      <c r="G8" s="26">
        <v>10</v>
      </c>
      <c r="H8" s="26">
        <v>10</v>
      </c>
      <c r="I8" s="23">
        <v>0</v>
      </c>
      <c r="J8" s="23">
        <v>0</v>
      </c>
      <c r="K8" s="23">
        <v>2.3330000000000002</v>
      </c>
      <c r="L8" s="34">
        <v>6</v>
      </c>
      <c r="M8" s="23">
        <v>2</v>
      </c>
      <c r="N8" s="23">
        <v>1</v>
      </c>
      <c r="O8" s="34">
        <v>7</v>
      </c>
      <c r="P8" s="23">
        <v>2</v>
      </c>
      <c r="Q8" s="28">
        <v>2.5</v>
      </c>
      <c r="U8" s="43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ht="18.75" customHeight="1">
      <c r="A9" s="3"/>
      <c r="B9" s="3"/>
      <c r="C9" s="21" t="s">
        <v>4</v>
      </c>
      <c r="D9" s="27">
        <v>5</v>
      </c>
      <c r="E9" s="23">
        <v>0</v>
      </c>
      <c r="F9" s="23">
        <v>0</v>
      </c>
      <c r="G9" s="2">
        <v>9</v>
      </c>
      <c r="H9" s="24">
        <v>5</v>
      </c>
      <c r="I9" s="23">
        <v>0</v>
      </c>
      <c r="J9" s="23">
        <v>0</v>
      </c>
      <c r="K9" s="23">
        <v>2.6669999999999998</v>
      </c>
      <c r="L9" s="24">
        <v>4</v>
      </c>
      <c r="M9" s="23">
        <v>1.5</v>
      </c>
      <c r="N9" s="24">
        <v>4</v>
      </c>
      <c r="O9" s="24">
        <v>5</v>
      </c>
      <c r="P9" s="34">
        <v>7</v>
      </c>
      <c r="Q9" s="28">
        <v>1.5</v>
      </c>
      <c r="U9" s="42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20.25" customHeight="1">
      <c r="A10" s="3"/>
      <c r="B10" s="3"/>
      <c r="C10" s="21" t="s">
        <v>5</v>
      </c>
      <c r="D10" s="33">
        <v>7</v>
      </c>
      <c r="E10" s="23">
        <v>0</v>
      </c>
      <c r="F10" s="23">
        <v>0</v>
      </c>
      <c r="G10" s="23">
        <v>2</v>
      </c>
      <c r="H10" s="23">
        <v>0</v>
      </c>
      <c r="I10" s="23">
        <v>0</v>
      </c>
      <c r="J10" s="34">
        <v>7</v>
      </c>
      <c r="K10" s="34">
        <v>6.3330000000000002</v>
      </c>
      <c r="L10" s="24">
        <v>9</v>
      </c>
      <c r="M10" s="24">
        <v>3.5</v>
      </c>
      <c r="N10" s="24">
        <v>3.5</v>
      </c>
      <c r="O10" s="34">
        <v>7</v>
      </c>
      <c r="P10" s="34">
        <v>7</v>
      </c>
      <c r="Q10" s="28">
        <v>0.5</v>
      </c>
    </row>
    <row r="11" spans="1:35" ht="18.75" customHeight="1">
      <c r="A11" s="3"/>
      <c r="B11" s="3"/>
      <c r="C11" s="21" t="s">
        <v>6</v>
      </c>
      <c r="D11" s="31">
        <v>1</v>
      </c>
      <c r="E11" s="23">
        <v>2</v>
      </c>
      <c r="F11" s="23">
        <v>0</v>
      </c>
      <c r="G11" s="26">
        <v>10</v>
      </c>
      <c r="H11" s="23">
        <v>2</v>
      </c>
      <c r="I11" s="23">
        <v>0</v>
      </c>
      <c r="J11" s="24">
        <v>3.5</v>
      </c>
      <c r="K11" s="24">
        <v>3.6669999999999998</v>
      </c>
      <c r="L11" s="23">
        <v>1</v>
      </c>
      <c r="M11" s="24">
        <v>3.3330000000000002</v>
      </c>
      <c r="N11" s="23">
        <v>2.5</v>
      </c>
      <c r="O11" s="34">
        <v>7</v>
      </c>
      <c r="P11" s="23">
        <v>0</v>
      </c>
      <c r="Q11" s="25">
        <v>3.5</v>
      </c>
    </row>
    <row r="12" spans="1:35" ht="20.25" customHeight="1">
      <c r="A12" s="3"/>
      <c r="B12" s="3"/>
      <c r="C12" s="21" t="s">
        <v>7</v>
      </c>
      <c r="D12" s="36">
        <v>10</v>
      </c>
      <c r="E12" s="23">
        <v>0</v>
      </c>
      <c r="F12" s="24">
        <v>4</v>
      </c>
      <c r="G12" s="26">
        <v>10</v>
      </c>
      <c r="H12" s="34">
        <v>7</v>
      </c>
      <c r="I12" s="23">
        <v>0</v>
      </c>
      <c r="J12" s="24">
        <v>4</v>
      </c>
      <c r="K12" s="23">
        <v>1.667</v>
      </c>
      <c r="L12" s="2">
        <v>8</v>
      </c>
      <c r="M12" s="23">
        <v>1.833</v>
      </c>
      <c r="N12" s="34">
        <v>6</v>
      </c>
      <c r="O12" s="2">
        <v>8</v>
      </c>
      <c r="P12" s="23">
        <v>0</v>
      </c>
      <c r="Q12" s="28">
        <v>1.5</v>
      </c>
    </row>
    <row r="13" spans="1:35" ht="20.25" customHeight="1">
      <c r="A13" s="3"/>
      <c r="B13" s="3"/>
      <c r="C13" s="21" t="s">
        <v>8</v>
      </c>
      <c r="D13" s="36">
        <v>10</v>
      </c>
      <c r="E13" s="23">
        <v>0</v>
      </c>
      <c r="F13" s="23">
        <v>0</v>
      </c>
      <c r="G13" s="26">
        <v>10</v>
      </c>
      <c r="H13" s="26">
        <v>10</v>
      </c>
      <c r="I13" s="23">
        <v>0</v>
      </c>
      <c r="J13" s="24">
        <v>3.5</v>
      </c>
      <c r="K13" s="24">
        <v>4.3330000000000002</v>
      </c>
      <c r="L13" s="26">
        <v>10</v>
      </c>
      <c r="M13" s="23">
        <v>0.5</v>
      </c>
      <c r="N13" s="24">
        <v>4</v>
      </c>
      <c r="O13" s="34">
        <v>7</v>
      </c>
      <c r="P13" s="24">
        <v>3</v>
      </c>
      <c r="Q13" s="28">
        <v>0</v>
      </c>
    </row>
    <row r="14" spans="1:35" ht="20.25" customHeight="1">
      <c r="A14" s="3"/>
      <c r="B14" s="3"/>
      <c r="C14" s="21" t="s">
        <v>9</v>
      </c>
      <c r="D14" s="36">
        <v>10</v>
      </c>
      <c r="E14" s="23">
        <v>0</v>
      </c>
      <c r="F14" s="23">
        <v>1</v>
      </c>
      <c r="G14" s="26">
        <v>10</v>
      </c>
      <c r="H14" s="23">
        <v>0</v>
      </c>
      <c r="I14" s="23">
        <v>0</v>
      </c>
      <c r="J14" s="24">
        <v>4</v>
      </c>
      <c r="K14" s="24">
        <v>5</v>
      </c>
      <c r="L14" s="26">
        <v>10</v>
      </c>
      <c r="M14" s="23">
        <v>0.5</v>
      </c>
      <c r="N14" s="24">
        <v>4</v>
      </c>
      <c r="O14" s="34">
        <v>7</v>
      </c>
      <c r="P14" s="24">
        <v>3</v>
      </c>
      <c r="Q14" s="28">
        <v>0</v>
      </c>
    </row>
    <row r="15" spans="1:35" ht="20.25" customHeight="1">
      <c r="A15" s="3"/>
      <c r="B15" s="3"/>
      <c r="C15" s="21" t="s">
        <v>10</v>
      </c>
      <c r="D15" s="33">
        <v>7</v>
      </c>
      <c r="E15" s="23">
        <v>0</v>
      </c>
      <c r="F15" s="23">
        <v>0</v>
      </c>
      <c r="G15" s="24">
        <v>5</v>
      </c>
      <c r="H15" s="23">
        <v>0</v>
      </c>
      <c r="I15" s="23">
        <v>0</v>
      </c>
      <c r="J15" s="23">
        <v>0.5</v>
      </c>
      <c r="K15" s="24">
        <v>4</v>
      </c>
      <c r="L15" s="2">
        <v>8</v>
      </c>
      <c r="M15" s="23">
        <v>1.833</v>
      </c>
      <c r="N15" s="34">
        <v>6</v>
      </c>
      <c r="O15" s="2">
        <v>8</v>
      </c>
      <c r="P15" s="23">
        <v>0</v>
      </c>
      <c r="Q15" s="28">
        <v>1.5</v>
      </c>
    </row>
    <row r="16" spans="1:35" ht="20.25" customHeight="1">
      <c r="A16" s="3"/>
      <c r="B16" s="3"/>
      <c r="C16" s="21" t="s">
        <v>11</v>
      </c>
      <c r="D16" s="36">
        <v>10</v>
      </c>
      <c r="E16" s="23">
        <v>0</v>
      </c>
      <c r="F16" s="23">
        <v>0</v>
      </c>
      <c r="G16" s="34">
        <v>7</v>
      </c>
      <c r="H16" s="26">
        <v>10</v>
      </c>
      <c r="I16" s="23">
        <v>0</v>
      </c>
      <c r="J16" s="23">
        <v>0</v>
      </c>
      <c r="K16" s="34">
        <v>6.3330000000000002</v>
      </c>
      <c r="L16" s="2">
        <v>8</v>
      </c>
      <c r="M16" s="23">
        <v>1.5</v>
      </c>
      <c r="N16" s="24">
        <v>4</v>
      </c>
      <c r="O16" s="34">
        <v>6</v>
      </c>
      <c r="P16" s="23">
        <v>0</v>
      </c>
      <c r="Q16" s="25">
        <v>3.5</v>
      </c>
    </row>
    <row r="17" spans="1:17" ht="20.25" customHeight="1">
      <c r="A17" s="3"/>
      <c r="B17" s="3"/>
      <c r="C17" s="21" t="s">
        <v>12</v>
      </c>
      <c r="D17" s="36">
        <v>10</v>
      </c>
      <c r="E17" s="23">
        <v>0</v>
      </c>
      <c r="F17" s="23">
        <v>1</v>
      </c>
      <c r="G17" s="26">
        <v>10</v>
      </c>
      <c r="H17" s="23">
        <v>0</v>
      </c>
      <c r="I17" s="23">
        <v>0</v>
      </c>
      <c r="J17" s="24">
        <v>3.5</v>
      </c>
      <c r="K17" s="23">
        <v>3.3330000000000002</v>
      </c>
      <c r="L17" s="2">
        <v>8</v>
      </c>
      <c r="M17" s="23">
        <v>1.333</v>
      </c>
      <c r="N17" s="24">
        <v>4</v>
      </c>
      <c r="O17" s="34">
        <v>7</v>
      </c>
      <c r="P17" s="23">
        <v>0</v>
      </c>
      <c r="Q17" s="28">
        <v>2.5</v>
      </c>
    </row>
    <row r="18" spans="1:17" ht="22.5" customHeight="1">
      <c r="A18" s="3"/>
      <c r="B18" s="3"/>
      <c r="C18" s="21" t="s">
        <v>13</v>
      </c>
      <c r="D18" s="31">
        <v>1</v>
      </c>
      <c r="E18" s="23">
        <v>0</v>
      </c>
      <c r="F18" s="24">
        <v>3</v>
      </c>
      <c r="G18" s="26">
        <v>10</v>
      </c>
      <c r="H18" s="23">
        <v>2</v>
      </c>
      <c r="I18" s="23">
        <v>0</v>
      </c>
      <c r="J18" s="2">
        <v>8</v>
      </c>
      <c r="K18" s="23">
        <v>2.6669999999999998</v>
      </c>
      <c r="L18" s="24">
        <v>4</v>
      </c>
      <c r="M18" s="24">
        <v>3.3330000000000002</v>
      </c>
      <c r="N18" s="23">
        <v>2.5</v>
      </c>
      <c r="O18" s="24">
        <v>5</v>
      </c>
      <c r="P18" s="34">
        <v>7</v>
      </c>
      <c r="Q18" s="28">
        <v>1</v>
      </c>
    </row>
    <row r="19" spans="1:17" ht="20.25" customHeight="1" thickBot="1">
      <c r="A19" s="3"/>
      <c r="B19" s="3"/>
      <c r="C19" s="22" t="s">
        <v>14</v>
      </c>
      <c r="D19" s="37">
        <v>10</v>
      </c>
      <c r="E19" s="30">
        <v>0</v>
      </c>
      <c r="F19" s="30">
        <v>0</v>
      </c>
      <c r="G19" s="32">
        <v>5</v>
      </c>
      <c r="H19" s="38">
        <v>10</v>
      </c>
      <c r="I19" s="30">
        <v>0</v>
      </c>
      <c r="J19" s="32">
        <v>3.5</v>
      </c>
      <c r="K19" s="30">
        <v>1.333</v>
      </c>
      <c r="L19" s="38">
        <v>10</v>
      </c>
      <c r="M19" s="30">
        <v>2.5</v>
      </c>
      <c r="N19" s="32">
        <v>4</v>
      </c>
      <c r="O19" s="35">
        <v>7</v>
      </c>
      <c r="P19" s="30">
        <v>0</v>
      </c>
      <c r="Q19" s="29">
        <v>3.5</v>
      </c>
    </row>
    <row r="20" spans="1:17">
      <c r="A20" s="6"/>
      <c r="B20" s="6"/>
    </row>
  </sheetData>
  <mergeCells count="11">
    <mergeCell ref="A3:A4"/>
    <mergeCell ref="D3:E3"/>
    <mergeCell ref="C2:Q2"/>
    <mergeCell ref="F3:I3"/>
    <mergeCell ref="J3:L3"/>
    <mergeCell ref="M3:P3"/>
    <mergeCell ref="U2:AI2"/>
    <mergeCell ref="V3:W3"/>
    <mergeCell ref="X3:AA3"/>
    <mergeCell ref="AB3:AD3"/>
    <mergeCell ref="AE3:A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"/>
  <sheetViews>
    <sheetView topLeftCell="A10" zoomScaleNormal="100" workbookViewId="0">
      <selection activeCell="J1" sqref="J1"/>
    </sheetView>
  </sheetViews>
  <sheetFormatPr baseColWidth="10" defaultRowHeight="15"/>
  <cols>
    <col min="1" max="1" width="3.85546875" customWidth="1"/>
    <col min="2" max="2" width="16.7109375" customWidth="1"/>
  </cols>
  <sheetData>
    <row r="2" spans="2:16" ht="15.75" thickBot="1"/>
    <row r="3" spans="2:16" ht="28.5" thickBot="1">
      <c r="B3" s="46" t="s">
        <v>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2:16" ht="30">
      <c r="B4" s="13" t="s">
        <v>33</v>
      </c>
      <c r="C4" s="49" t="s">
        <v>29</v>
      </c>
      <c r="D4" s="50"/>
      <c r="E4" s="51" t="s">
        <v>30</v>
      </c>
      <c r="F4" s="51"/>
      <c r="G4" s="51"/>
      <c r="H4" s="51"/>
      <c r="I4" s="52" t="s">
        <v>31</v>
      </c>
      <c r="J4" s="52"/>
      <c r="K4" s="53"/>
      <c r="L4" s="54" t="s">
        <v>32</v>
      </c>
      <c r="M4" s="55"/>
      <c r="N4" s="55"/>
      <c r="O4" s="56"/>
      <c r="P4" s="15" t="s">
        <v>28</v>
      </c>
    </row>
    <row r="5" spans="2:16" ht="45.75" thickBot="1">
      <c r="B5" s="12" t="s">
        <v>35</v>
      </c>
      <c r="C5" s="16" t="s">
        <v>15</v>
      </c>
      <c r="D5" s="17" t="s">
        <v>16</v>
      </c>
      <c r="E5" s="18" t="s">
        <v>17</v>
      </c>
      <c r="F5" s="19" t="s">
        <v>18</v>
      </c>
      <c r="G5" s="19" t="s">
        <v>19</v>
      </c>
      <c r="H5" s="19" t="s">
        <v>20</v>
      </c>
      <c r="I5" s="18" t="s">
        <v>21</v>
      </c>
      <c r="J5" s="19" t="s">
        <v>22</v>
      </c>
      <c r="K5" s="18" t="s">
        <v>23</v>
      </c>
      <c r="L5" s="19" t="s">
        <v>24</v>
      </c>
      <c r="M5" s="19" t="s">
        <v>25</v>
      </c>
      <c r="N5" s="18" t="s">
        <v>26</v>
      </c>
      <c r="O5" s="18" t="s">
        <v>27</v>
      </c>
      <c r="P5" s="20" t="s">
        <v>28</v>
      </c>
    </row>
    <row r="6" spans="2:16">
      <c r="B6" s="39" t="s">
        <v>36</v>
      </c>
      <c r="C6" s="45">
        <f>3/15</f>
        <v>0.2</v>
      </c>
      <c r="D6" s="45">
        <f>15/15</f>
        <v>1</v>
      </c>
      <c r="E6" s="45">
        <f>12/15</f>
        <v>0.8</v>
      </c>
      <c r="F6" s="45">
        <f>2/15</f>
        <v>0.13333333333333333</v>
      </c>
      <c r="G6" s="45">
        <f>8/15</f>
        <v>0.53333333333333333</v>
      </c>
      <c r="H6" s="45">
        <f>15/15</f>
        <v>1</v>
      </c>
      <c r="I6" s="45">
        <f>6/15</f>
        <v>0.4</v>
      </c>
      <c r="J6" s="45">
        <f>8/15</f>
        <v>0.53333333333333333</v>
      </c>
      <c r="K6" s="45">
        <f>2/15</f>
        <v>0.13333333333333333</v>
      </c>
      <c r="L6" s="45">
        <f>11/15</f>
        <v>0.73333333333333328</v>
      </c>
      <c r="M6" s="45">
        <f>6/15</f>
        <v>0.4</v>
      </c>
      <c r="N6" s="45">
        <v>0</v>
      </c>
      <c r="O6" s="45">
        <f>7/15</f>
        <v>0.46666666666666667</v>
      </c>
      <c r="P6" s="45">
        <f>11/15</f>
        <v>0.73333333333333328</v>
      </c>
    </row>
    <row r="7" spans="2:16">
      <c r="B7" s="40" t="s">
        <v>37</v>
      </c>
      <c r="C7" s="45">
        <f>4/15</f>
        <v>0.26666666666666666</v>
      </c>
      <c r="D7" s="45">
        <v>0</v>
      </c>
      <c r="E7" s="45">
        <f>3/15</f>
        <v>0.2</v>
      </c>
      <c r="F7" s="45">
        <f>3/15</f>
        <v>0.2</v>
      </c>
      <c r="G7" s="45">
        <f>1/15</f>
        <v>6.6666666666666666E-2</v>
      </c>
      <c r="H7" s="45">
        <v>0</v>
      </c>
      <c r="I7" s="45">
        <f>6/15</f>
        <v>0.4</v>
      </c>
      <c r="J7" s="45">
        <f>5/15</f>
        <v>0.33333333333333331</v>
      </c>
      <c r="K7" s="45">
        <f>3/15</f>
        <v>0.2</v>
      </c>
      <c r="L7" s="45">
        <f>4/15</f>
        <v>0.26666666666666666</v>
      </c>
      <c r="M7" s="45">
        <f>7/15</f>
        <v>0.46666666666666667</v>
      </c>
      <c r="N7" s="45">
        <f>2/15</f>
        <v>0.13333333333333333</v>
      </c>
      <c r="O7" s="45">
        <f>4/15</f>
        <v>0.26666666666666666</v>
      </c>
      <c r="P7" s="45">
        <f>4/15</f>
        <v>0.26666666666666666</v>
      </c>
    </row>
    <row r="8" spans="2:16">
      <c r="B8" s="41" t="s">
        <v>39</v>
      </c>
      <c r="C8" s="45">
        <f>2/15</f>
        <v>0.13333333333333333</v>
      </c>
      <c r="D8" s="45">
        <v>0</v>
      </c>
      <c r="E8" s="45">
        <v>0</v>
      </c>
      <c r="F8" s="45">
        <f>2/15</f>
        <v>0.13333333333333333</v>
      </c>
      <c r="G8" s="45">
        <f>1/15</f>
        <v>6.6666666666666666E-2</v>
      </c>
      <c r="H8" s="45">
        <v>0</v>
      </c>
      <c r="I8" s="45">
        <f>2/15</f>
        <v>0.13333333333333333</v>
      </c>
      <c r="J8" s="45">
        <f>2/15</f>
        <v>0.13333333333333333</v>
      </c>
      <c r="K8" s="45">
        <f>2/15</f>
        <v>0.13333333333333333</v>
      </c>
      <c r="L8" s="45">
        <v>0</v>
      </c>
      <c r="M8" s="45">
        <f>2/15</f>
        <v>0.13333333333333333</v>
      </c>
      <c r="N8" s="45">
        <f>9/15</f>
        <v>0.6</v>
      </c>
      <c r="O8" s="45">
        <f>4/15</f>
        <v>0.26666666666666666</v>
      </c>
      <c r="P8" s="45">
        <v>0</v>
      </c>
    </row>
    <row r="9" spans="2:16">
      <c r="B9" s="43" t="s">
        <v>38</v>
      </c>
      <c r="C9" s="45">
        <f>0/15</f>
        <v>0</v>
      </c>
      <c r="D9" s="45">
        <v>0</v>
      </c>
      <c r="E9" s="45">
        <v>0</v>
      </c>
      <c r="F9" s="45">
        <f>1/15</f>
        <v>6.6666666666666666E-2</v>
      </c>
      <c r="G9" s="45">
        <v>0</v>
      </c>
      <c r="H9" s="45">
        <v>0</v>
      </c>
      <c r="I9" s="45">
        <f>1/15</f>
        <v>6.6666666666666666E-2</v>
      </c>
      <c r="J9" s="45">
        <v>0</v>
      </c>
      <c r="K9" s="45">
        <f>5/15</f>
        <v>0.33333333333333331</v>
      </c>
      <c r="L9" s="45">
        <v>0</v>
      </c>
      <c r="M9" s="45">
        <v>0</v>
      </c>
      <c r="N9" s="45">
        <f>4/15</f>
        <v>0.26666666666666666</v>
      </c>
      <c r="O9" s="45">
        <v>0</v>
      </c>
      <c r="P9" s="45">
        <v>0</v>
      </c>
    </row>
    <row r="10" spans="2:16">
      <c r="B10" s="42" t="s">
        <v>40</v>
      </c>
      <c r="C10" s="45">
        <f>6/15</f>
        <v>0.4</v>
      </c>
      <c r="D10" s="45">
        <v>0</v>
      </c>
      <c r="E10" s="45">
        <v>0</v>
      </c>
      <c r="F10" s="45">
        <f>7/15</f>
        <v>0.46666666666666667</v>
      </c>
      <c r="G10" s="45">
        <f>5/15</f>
        <v>0.33333333333333331</v>
      </c>
      <c r="H10" s="45">
        <v>0</v>
      </c>
      <c r="I10" s="45">
        <v>0</v>
      </c>
      <c r="J10" s="45">
        <v>0</v>
      </c>
      <c r="K10" s="45">
        <f>3/15</f>
        <v>0.2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</row>
  </sheetData>
  <mergeCells count="5">
    <mergeCell ref="B3:P3"/>
    <mergeCell ref="C4:D4"/>
    <mergeCell ref="E4:H4"/>
    <mergeCell ref="I4:K4"/>
    <mergeCell ref="L4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porcentajes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DALANA</dc:creator>
  <cp:lastModifiedBy>John Cortés</cp:lastModifiedBy>
  <dcterms:created xsi:type="dcterms:W3CDTF">2018-11-26T23:36:54Z</dcterms:created>
  <dcterms:modified xsi:type="dcterms:W3CDTF">2018-11-30T20:32:43Z</dcterms:modified>
</cp:coreProperties>
</file>