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030"/>
  </bookViews>
  <sheets>
    <sheet name=" IPEVR" sheetId="7" r:id="rId1"/>
    <sheet name="Medicion" sheetId="2" r:id="rId2"/>
  </sheets>
  <externalReferences>
    <externalReference r:id="rId3"/>
  </externalReferences>
  <definedNames>
    <definedName name="LOGOS">INDIRECT(milogos)</definedName>
    <definedName name="milogos">[1]Hoja1!$A$2</definedName>
    <definedName name="NATURALEZA_DE_LA_LESION">#REF!</definedName>
    <definedName name="NLESION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7" l="1"/>
  <c r="O35" i="7" s="1"/>
  <c r="N11" i="7"/>
  <c r="N54" i="7" l="1"/>
  <c r="Q54" i="7" l="1"/>
  <c r="O54" i="7"/>
  <c r="O11" i="7"/>
  <c r="R54" i="7" l="1"/>
  <c r="S54" i="7"/>
  <c r="Q35" i="7"/>
  <c r="R35" i="7" s="1"/>
  <c r="N43" i="7"/>
  <c r="O43" i="7" s="1"/>
  <c r="N16" i="7"/>
  <c r="Q16" i="7" s="1"/>
  <c r="S16" i="7" s="1"/>
  <c r="N26" i="7"/>
  <c r="O26" i="7" s="1"/>
  <c r="O16" i="7" l="1"/>
  <c r="R16" i="7"/>
  <c r="Q26" i="7"/>
  <c r="S26" i="7" s="1"/>
  <c r="Q43" i="7"/>
  <c r="Q11" i="7"/>
  <c r="S35" i="7" l="1"/>
  <c r="S11" i="7"/>
  <c r="R43" i="7"/>
  <c r="S43" i="7"/>
  <c r="R26" i="7"/>
  <c r="R11" i="7"/>
</calcChain>
</file>

<file path=xl/sharedStrings.xml><?xml version="1.0" encoding="utf-8"?>
<sst xmlns="http://schemas.openxmlformats.org/spreadsheetml/2006/main" count="226" uniqueCount="167">
  <si>
    <t>Nombre de la Empresa</t>
  </si>
  <si>
    <t>NIT</t>
  </si>
  <si>
    <t>CC</t>
  </si>
  <si>
    <t>No.</t>
  </si>
  <si>
    <t xml:space="preserve"> </t>
  </si>
  <si>
    <t>Centros de Trabajo</t>
  </si>
  <si>
    <t>SI</t>
  </si>
  <si>
    <t>X</t>
  </si>
  <si>
    <t>NO</t>
  </si>
  <si>
    <t>No CT</t>
  </si>
  <si>
    <t>Actividad Económica</t>
  </si>
  <si>
    <t>No. de Trabajadores</t>
  </si>
  <si>
    <t>Teléfono(s)</t>
  </si>
  <si>
    <t>Clase(s) de Riesgos</t>
  </si>
  <si>
    <t>Dirección</t>
  </si>
  <si>
    <t>Ciudad / Municipio</t>
  </si>
  <si>
    <t xml:space="preserve">Departamento: </t>
  </si>
  <si>
    <t>FAX</t>
  </si>
  <si>
    <t>Correo electrónico</t>
  </si>
  <si>
    <t xml:space="preserve">Responsable Empresa </t>
  </si>
  <si>
    <t>Responsable ARL</t>
  </si>
  <si>
    <t>Proceso</t>
  </si>
  <si>
    <t>Zona/Lugar</t>
  </si>
  <si>
    <t>Actividad</t>
  </si>
  <si>
    <t>Tareas</t>
  </si>
  <si>
    <t>Rutinaria (Sí o No)</t>
  </si>
  <si>
    <t>Peligro</t>
  </si>
  <si>
    <t>Efectos posibles</t>
  </si>
  <si>
    <t>Controles existentes</t>
  </si>
  <si>
    <t>Evaluaciòn</t>
  </si>
  <si>
    <t>Valoración del Riesgo</t>
  </si>
  <si>
    <t>Criterios para establecer controles</t>
  </si>
  <si>
    <t>Medidas de intervención</t>
  </si>
  <si>
    <t>Descripción</t>
  </si>
  <si>
    <t>Clasificación</t>
  </si>
  <si>
    <t>Fuente</t>
  </si>
  <si>
    <t>Medio</t>
  </si>
  <si>
    <t>Trabajador</t>
  </si>
  <si>
    <t>Nivel de deficiencia</t>
  </si>
  <si>
    <t>Nivel de exposición</t>
  </si>
  <si>
    <t>Nivel de probabilidad (NP=ND x NE)</t>
  </si>
  <si>
    <t>Interpretación del nivel de probabilidad</t>
  </si>
  <si>
    <t>Nivel de consecuencia</t>
  </si>
  <si>
    <t>Nivel de riesgo: (NR=NPxNC)</t>
  </si>
  <si>
    <t>Interpretación del nivel de riesgo NR</t>
  </si>
  <si>
    <t>Aceptabilidad del riesgo</t>
  </si>
  <si>
    <t>Nro. De Expuestos</t>
  </si>
  <si>
    <t>Peor Consecuencia</t>
  </si>
  <si>
    <t>Existencia Requisito Legal Específico Asociado (Si o No)</t>
  </si>
  <si>
    <t>Eliminación (E)</t>
  </si>
  <si>
    <t>Sustitución (S)</t>
  </si>
  <si>
    <t xml:space="preserve">Controles de Ingeniería (CI), </t>
  </si>
  <si>
    <t>Controles Administrativo( CA), Advertencia (A)</t>
  </si>
  <si>
    <t>Señalización (S)</t>
  </si>
  <si>
    <t>Elementos de Protección Individual (EPI)</t>
  </si>
  <si>
    <t>I</t>
  </si>
  <si>
    <t>Valor de</t>
  </si>
  <si>
    <t>Significado</t>
  </si>
  <si>
    <t>ND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</si>
  <si>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</si>
  <si>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</si>
  <si>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</si>
  <si>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</si>
  <si>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</si>
  <si>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significativas o de menor importancia, o la eficacia del conjunto de medidas preventivas existentes es moderada, o ambos.</t>
  </si>
  <si>
    <t>Bajo (B)</t>
  </si>
  <si>
    <t xml:space="preserve">No se Asigna Valor </t>
  </si>
  <si>
    <t>No se ha detectado consecuencia alguna, o la eficacia del conjunto de medidas preventivas existentes es alta, o ambos. El riesgo está controlado. Estos peligros se clasifican directamente en el nivel de riesgo y de intervención cuatro (IV) Véase tabla 8.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</si>
  <si>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</si>
  <si>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</si>
  <si>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</si>
  <si>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</si>
  <si>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</si>
  <si>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</si>
  <si>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</si>
  <si>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</si>
  <si>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</si>
  <si>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Nivel de Riesgo</t>
  </si>
  <si>
    <t>Valor de NR</t>
  </si>
  <si>
    <t>SIGNIFICADO</t>
  </si>
  <si>
    <t>4000-600</t>
  </si>
  <si>
    <t>Situación crítica. Suspender actividades hasta que el riesgo esté bajo control. Intervención urgente.</t>
  </si>
  <si>
    <t>II</t>
  </si>
  <si>
    <t>500 – 150</t>
  </si>
  <si>
    <t>Corregir y adoptar medidas de control de inmediato. Sin embargo, suspenda actividades si el nivel de riesgo está por encima o igual de 360.</t>
  </si>
  <si>
    <t>III</t>
  </si>
  <si>
    <t>120 – 40</t>
  </si>
  <si>
    <t>Mejorar si es posible. Sería conveniente justificar la 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</si>
  <si>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</si>
  <si>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</si>
  <si>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Nivel de Consecuencias</t>
  </si>
  <si>
    <t>NC</t>
  </si>
  <si>
    <t>Daños personales</t>
  </si>
  <si>
    <t>Mortal o Catastrófico (M)</t>
  </si>
  <si>
    <t>Muerte (s)</t>
  </si>
  <si>
    <t>No Aceptable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</si>
  <si>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</si>
  <si>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</si>
  <si>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</si>
  <si>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</si>
  <si>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</si>
  <si>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</si>
  <si>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 xml:space="preserve">No Aceptable o Aceptable con control específico </t>
  </si>
  <si>
    <t>Aceptable</t>
  </si>
  <si>
    <t xml:space="preserve">Preparacion de productos panarios </t>
  </si>
  <si>
    <t>Condicones de Seguridad</t>
  </si>
  <si>
    <t xml:space="preserve">Ninguno </t>
  </si>
  <si>
    <t>Area de "panaderia"</t>
  </si>
  <si>
    <t>Proceso de horneado del pan</t>
  </si>
  <si>
    <t>Coccion del pan</t>
  </si>
  <si>
    <t>Lesiones de piel, como quemaduras de primer, segundo o tercer grado.
Dolor intenso y malestar.</t>
  </si>
  <si>
    <t>Uso de guantes de protección térmica para manipular bandejas calientes</t>
  </si>
  <si>
    <t>Utilización de etiquetas o señales de advertencia en el propio horno para indicar las áreas calientes y peligrosas que deben evitarse o manipularse con cuidado.</t>
  </si>
  <si>
    <t>Capacitación regular del personal sobre los riesgos asociados con el manejo del horno, así como sobre las medidas preventivas y los procedimientos de emergencia en caso de quemaduras.</t>
  </si>
  <si>
    <t>Implementación de sistemas de ventilación adecuados para controlar la dispersión de calor y vapor, reduciendo así el riesgo de quemaduras por exposición al vapor caliente.</t>
  </si>
  <si>
    <t>Preparacion del pan</t>
  </si>
  <si>
    <t xml:space="preserve">Sobre exfuerzo y fatiga postural </t>
  </si>
  <si>
    <t>Biomecanico</t>
  </si>
  <si>
    <t>Lesiones musculoesqueléticas, como distensiones musculares, esguinces, tendinitis y bursitis.
Dolor crónico en la espalda, cuello, hombros, brazos y piernas.
Rigidez muscular y pérdida de flexibilidad.</t>
  </si>
  <si>
    <t>mesas de trabajo ajustables en altura</t>
  </si>
  <si>
    <t>Capacitar al personal sobre la importancia de realizar pausas de descanso y estiramiento durante la jornada laboral.</t>
  </si>
  <si>
    <t>Proceso de horneado del pan y preparacion de masa</t>
  </si>
  <si>
    <t xml:space="preserve">Incendio </t>
  </si>
  <si>
    <t>pérdida de vidas humanas, daños materiales significativos</t>
  </si>
  <si>
    <t>Enseñar la coordinación de la respuesta en caso de incendio.</t>
  </si>
  <si>
    <t xml:space="preserve">Tener la correcta señalizacion de los extintores   </t>
  </si>
  <si>
    <t>Area de lavaplatos</t>
  </si>
  <si>
    <t xml:space="preserve">Lavado de utencilios </t>
  </si>
  <si>
    <t>Caida de objetos</t>
  </si>
  <si>
    <t>Lesiones en la cabeza, cara, cuello u otras partes del cuerpo debido al impacto de objetos que caen.</t>
  </si>
  <si>
    <t xml:space="preserve">Lesiones por quemaduras en trabajadores, Daños materiales significativos a la estructura y equipos de panadería </t>
  </si>
  <si>
    <t>Utilizar sistemas de almacenamiento diseñados específicamente para mantener los objetos de manera segura, como estantes con bordes elevados o sistemas de sujeción para asegurar los utensilios.</t>
  </si>
  <si>
    <t>Capacitar al personal en técnicas seguras de manipulación y almacenamiento de objetos, así como en la importancia de mantener el área de trabajo ordenada y libre de obstrucciones.</t>
  </si>
  <si>
    <t>INPEC AREA DE PANADERIA DE LOS PPL</t>
  </si>
  <si>
    <t>Barrio centro.</t>
  </si>
  <si>
    <t>Melgar</t>
  </si>
  <si>
    <t>Tolima</t>
  </si>
  <si>
    <t>N/A</t>
  </si>
  <si>
    <t>Condiciones de seguridad, Biomecanico</t>
  </si>
  <si>
    <t>Juan Jaiver Quizeno Viena</t>
  </si>
  <si>
    <t xml:space="preserve">Produccion de productos de panaderia </t>
  </si>
  <si>
    <t>Elaboración de productos de panaderia</t>
  </si>
  <si>
    <t>Mezclado de ingredientes, amasado, horneado, alistamiento del producto terminado.</t>
  </si>
  <si>
    <t>Caida al mismo nivel (locativo)</t>
  </si>
  <si>
    <t xml:space="preserve">  esguinces, contusiones, traumatismo </t>
  </si>
  <si>
    <t>Realizar campañas de orden y aseo durante el proceso de producción</t>
  </si>
  <si>
    <t>Fisico</t>
  </si>
  <si>
    <t>Heridas punzantes o cortantes en manos</t>
  </si>
  <si>
    <t>amputación parcial o total de un dedo, daño permanente a los tejidos blandos, nervios o tendones de la mano o los dedos.</t>
  </si>
  <si>
    <t>Implementar dispositivos de seguridad en los cuchillos, como protectores de hoja retráctiles o mangos ergonómicos, que reduzcan el riesgo de cortaduras accidentales al manipular los cuchillos.</t>
  </si>
  <si>
    <t>Establecer procedimientos seguros para el uso y almacenamiento de cuchillos, incluyendo protocolos para afilar y manipular cuchillos de manera segura.
Capacitar al personal en el uso adecuado de cuchillos, incluyendo técnicas de corte seguras y cómo manejar situaciones de emergencia en caso de cortaduras.</t>
  </si>
  <si>
    <t>Temperatura Alta</t>
  </si>
  <si>
    <t>Condicones de Seguridad(Tegnologico)</t>
  </si>
  <si>
    <t>Condicones de Seguridad(Locativo)</t>
  </si>
  <si>
    <t>Herramientas</t>
  </si>
  <si>
    <t>Condicones de Seguridad(Mecanico)</t>
  </si>
  <si>
    <t>Abrir empaques de bolsa</t>
  </si>
  <si>
    <t>Extintores de incendios(Tipo ABC y Tipo K)</t>
  </si>
  <si>
    <t xml:space="preserve"> pérdida de la sensibilidad y la función en el área afectada.</t>
  </si>
  <si>
    <t>trastornos musculoesqueléticos crónicos.</t>
  </si>
  <si>
    <t>traumatismo craneoencefálico severo, daño cerebral permanente, discapacidad física o muerte.</t>
  </si>
  <si>
    <t>Demarcación de escalon</t>
  </si>
  <si>
    <t>Instalación de sistemas de detección y supresión de incendios, como detectores de humo, rociadores automáticos</t>
  </si>
  <si>
    <t>Fractura de cadera,traumatismo craneoencefálico (TCE),  daño cerebral permanente, discapacidad cognitiva y física</t>
  </si>
  <si>
    <t xml:space="preserve">Botas antideslizantes blancas en PVC </t>
  </si>
  <si>
    <t xml:space="preserve">
Ropa de manga larga para cubrir la piel expuesta.</t>
  </si>
  <si>
    <t>Cambiar los cuchillos por tijeras.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</si>
</sst>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.00"/>
    <numFmt numFmtId="165" formatCode="m\o\n\th\ d\,\ yyyy"/>
    <numFmt numFmtId="166" formatCode="#.00"/>
    <numFmt numFmtId="167" formatCode="#."/>
    <numFmt numFmtId="168" formatCode="%#.00"/>
    <numFmt numFmtId="169" formatCode="_ [$€-2]\ * #,##0.00_ ;_ [$€-2]\ * \-#,##0.00_ ;_ [$€-2]\ * &quot;-&quot;??_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 style="medium">
        <color indexed="8"/>
      </right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8"/>
      </right>
      <top style="double">
        <color indexed="64"/>
      </top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64"/>
      </right>
      <top style="double">
        <color indexed="64"/>
      </top>
      <bottom/>
      <diagonal/>
    </border>
    <border>
      <left style="medium">
        <color indexed="8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8"/>
      </right>
      <top style="medium">
        <color indexed="64"/>
      </top>
      <bottom/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4" fontId="2" fillId="0" borderId="0">
      <protection locked="0"/>
    </xf>
    <xf numFmtId="164" fontId="2" fillId="0" borderId="0">
      <protection locked="0"/>
    </xf>
    <xf numFmtId="165" fontId="2" fillId="0" borderId="0">
      <protection locked="0"/>
    </xf>
    <xf numFmtId="169" fontId="1" fillId="0" borderId="0" applyFont="0" applyFill="0" applyBorder="0" applyAlignment="0" applyProtection="0"/>
    <xf numFmtId="166" fontId="2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168" fontId="2" fillId="0" borderId="0">
      <protection locked="0"/>
    </xf>
  </cellStyleXfs>
  <cellXfs count="210">
    <xf numFmtId="0" fontId="0" fillId="0" borderId="0" xfId="0"/>
    <xf numFmtId="0" fontId="5" fillId="0" borderId="5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2" borderId="1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0" fillId="0" borderId="25" xfId="0" applyBorder="1"/>
    <xf numFmtId="0" fontId="11" fillId="0" borderId="0" xfId="0" applyFont="1"/>
    <xf numFmtId="0" fontId="9" fillId="9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 wrapText="1"/>
    </xf>
    <xf numFmtId="0" fontId="4" fillId="6" borderId="24" xfId="9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3" fontId="10" fillId="5" borderId="31" xfId="0" applyNumberFormat="1" applyFont="1" applyFill="1" applyBorder="1" applyAlignment="1">
      <alignment horizontal="center" vertical="center" wrapText="1"/>
    </xf>
    <xf numFmtId="3" fontId="10" fillId="5" borderId="42" xfId="0" applyNumberFormat="1" applyFont="1" applyFill="1" applyBorder="1" applyAlignment="1">
      <alignment horizontal="center" vertical="center" wrapText="1"/>
    </xf>
    <xf numFmtId="3" fontId="10" fillId="5" borderId="32" xfId="0" applyNumberFormat="1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center" vertical="center" textRotation="90" wrapText="1"/>
    </xf>
    <xf numFmtId="0" fontId="17" fillId="10" borderId="38" xfId="0" quotePrefix="1" applyFont="1" applyFill="1" applyBorder="1" applyAlignment="1">
      <alignment horizontal="center" vertical="center" wrapText="1"/>
    </xf>
    <xf numFmtId="0" fontId="17" fillId="10" borderId="28" xfId="0" quotePrefix="1" applyFont="1" applyFill="1" applyBorder="1" applyAlignment="1">
      <alignment horizontal="center" vertical="center" wrapText="1"/>
    </xf>
    <xf numFmtId="0" fontId="17" fillId="10" borderId="35" xfId="0" quotePrefix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6" xfId="9" applyFont="1" applyBorder="1" applyAlignment="1">
      <alignment horizontal="center" vertical="center" wrapText="1"/>
    </xf>
    <xf numFmtId="0" fontId="14" fillId="0" borderId="32" xfId="9" applyFont="1" applyBorder="1" applyAlignment="1">
      <alignment horizontal="center" vertical="center" wrapText="1"/>
    </xf>
    <xf numFmtId="0" fontId="14" fillId="0" borderId="24" xfId="9" applyFont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3" fontId="10" fillId="5" borderId="31" xfId="0" applyNumberFormat="1" applyFont="1" applyFill="1" applyBorder="1" applyAlignment="1">
      <alignment horizontal="center" vertical="center" wrapText="1"/>
    </xf>
    <xf numFmtId="3" fontId="10" fillId="5" borderId="42" xfId="0" applyNumberFormat="1" applyFont="1" applyFill="1" applyBorder="1" applyAlignment="1">
      <alignment horizontal="center" vertical="center" wrapText="1"/>
    </xf>
    <xf numFmtId="3" fontId="10" fillId="5" borderId="32" xfId="0" applyNumberFormat="1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left" vertical="center" wrapText="1"/>
    </xf>
    <xf numFmtId="0" fontId="14" fillId="4" borderId="42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left" vertical="center" wrapText="1"/>
    </xf>
    <xf numFmtId="0" fontId="15" fillId="4" borderId="31" xfId="8" applyFont="1" applyFill="1" applyBorder="1" applyAlignment="1" applyProtection="1">
      <alignment horizontal="left" vertical="center"/>
    </xf>
    <xf numFmtId="0" fontId="15" fillId="4" borderId="42" xfId="8" applyFont="1" applyFill="1" applyBorder="1" applyAlignment="1" applyProtection="1">
      <alignment horizontal="left" vertical="center"/>
    </xf>
    <xf numFmtId="0" fontId="15" fillId="4" borderId="32" xfId="8" applyFont="1" applyFill="1" applyBorder="1" applyAlignment="1" applyProtection="1">
      <alignment horizontal="left" vertical="center"/>
    </xf>
    <xf numFmtId="0" fontId="9" fillId="4" borderId="4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2" fillId="4" borderId="42" xfId="0" applyFont="1" applyFill="1" applyBorder="1" applyAlignment="1">
      <alignment horizontal="left" vertical="center" wrapText="1"/>
    </xf>
    <xf numFmtId="0" fontId="12" fillId="4" borderId="32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left" vertical="center"/>
    </xf>
    <xf numFmtId="0" fontId="9" fillId="4" borderId="32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4" fillId="0" borderId="36" xfId="9" applyFont="1" applyFill="1" applyBorder="1" applyAlignment="1">
      <alignment horizontal="center" vertical="center" textRotation="90" wrapText="1"/>
    </xf>
    <xf numFmtId="0" fontId="12" fillId="0" borderId="24" xfId="0" applyFont="1" applyBorder="1" applyAlignment="1"/>
    <xf numFmtId="0" fontId="14" fillId="0" borderId="28" xfId="9" applyFont="1" applyFill="1" applyBorder="1" applyAlignment="1">
      <alignment horizontal="center" vertical="center" textRotation="90" wrapText="1"/>
    </xf>
    <xf numFmtId="0" fontId="14" fillId="0" borderId="30" xfId="9" applyFont="1" applyFill="1" applyBorder="1" applyAlignment="1">
      <alignment horizontal="center" vertical="center" textRotation="90" wrapText="1"/>
    </xf>
    <xf numFmtId="0" fontId="14" fillId="0" borderId="24" xfId="9" applyFont="1" applyFill="1" applyBorder="1" applyAlignment="1">
      <alignment horizontal="center" vertical="center" textRotation="90" wrapText="1"/>
    </xf>
    <xf numFmtId="0" fontId="14" fillId="0" borderId="36" xfId="9" applyFont="1" applyFill="1" applyBorder="1" applyAlignment="1">
      <alignment horizontal="center" vertical="center" wrapText="1"/>
    </xf>
    <xf numFmtId="0" fontId="14" fillId="0" borderId="24" xfId="9" applyFont="1" applyFill="1" applyBorder="1" applyAlignment="1">
      <alignment horizontal="center" vertical="center" wrapText="1"/>
    </xf>
    <xf numFmtId="0" fontId="1" fillId="0" borderId="24" xfId="9" applyFont="1" applyFill="1" applyBorder="1" applyAlignment="1">
      <alignment horizontal="center" vertical="center" textRotation="90" wrapText="1"/>
    </xf>
    <xf numFmtId="0" fontId="14" fillId="0" borderId="36" xfId="9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24" xfId="9" applyFont="1" applyBorder="1" applyAlignment="1">
      <alignment horizontal="center" vertical="center" wrapText="1"/>
    </xf>
    <xf numFmtId="0" fontId="1" fillId="0" borderId="38" xfId="9" applyFont="1" applyFill="1" applyBorder="1" applyAlignment="1">
      <alignment horizontal="center" vertical="center" textRotation="90" wrapText="1"/>
    </xf>
    <xf numFmtId="0" fontId="1" fillId="0" borderId="28" xfId="9" applyFont="1" applyFill="1" applyBorder="1" applyAlignment="1">
      <alignment horizontal="center" vertical="center" textRotation="90" wrapText="1"/>
    </xf>
    <xf numFmtId="0" fontId="1" fillId="0" borderId="35" xfId="9" applyFont="1" applyFill="1" applyBorder="1" applyAlignment="1">
      <alignment horizontal="center" vertical="center" textRotation="90" wrapText="1"/>
    </xf>
    <xf numFmtId="0" fontId="14" fillId="8" borderId="27" xfId="9" applyFont="1" applyFill="1" applyBorder="1" applyAlignment="1">
      <alignment horizontal="center" vertical="center" textRotation="90" wrapText="1"/>
    </xf>
    <xf numFmtId="0" fontId="14" fillId="8" borderId="28" xfId="9" applyFont="1" applyFill="1" applyBorder="1" applyAlignment="1">
      <alignment horizontal="center" vertical="center" textRotation="90" wrapText="1"/>
    </xf>
    <xf numFmtId="0" fontId="14" fillId="8" borderId="35" xfId="9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7" fillId="0" borderId="30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2" fillId="0" borderId="36" xfId="9" applyFont="1" applyBorder="1" applyAlignment="1">
      <alignment horizontal="center" vertical="center" wrapText="1"/>
    </xf>
    <xf numFmtId="0" fontId="12" fillId="0" borderId="24" xfId="9" applyFont="1" applyBorder="1" applyAlignment="1">
      <alignment horizontal="center" vertical="center" wrapText="1"/>
    </xf>
    <xf numFmtId="0" fontId="14" fillId="11" borderId="24" xfId="9" applyFont="1" applyFill="1" applyBorder="1" applyAlignment="1">
      <alignment horizontal="center" vertical="center" wrapText="1"/>
    </xf>
    <xf numFmtId="0" fontId="14" fillId="10" borderId="36" xfId="9" applyFont="1" applyFill="1" applyBorder="1" applyAlignment="1">
      <alignment horizontal="center" vertical="center" wrapText="1"/>
    </xf>
    <xf numFmtId="0" fontId="14" fillId="10" borderId="24" xfId="9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9" fillId="6" borderId="31" xfId="9" applyFont="1" applyFill="1" applyBorder="1" applyAlignment="1">
      <alignment horizontal="center" vertical="center" wrapText="1"/>
    </xf>
    <xf numFmtId="0" fontId="9" fillId="6" borderId="42" xfId="9" applyFont="1" applyFill="1" applyBorder="1" applyAlignment="1">
      <alignment horizontal="center" vertical="center" wrapText="1"/>
    </xf>
    <xf numFmtId="0" fontId="9" fillId="6" borderId="32" xfId="9" applyFont="1" applyFill="1" applyBorder="1" applyAlignment="1">
      <alignment horizontal="center" vertical="center" wrapText="1"/>
    </xf>
    <xf numFmtId="0" fontId="9" fillId="6" borderId="31" xfId="9" applyFont="1" applyFill="1" applyBorder="1" applyAlignment="1">
      <alignment horizontal="center" vertical="center"/>
    </xf>
    <xf numFmtId="0" fontId="9" fillId="6" borderId="42" xfId="9" applyFont="1" applyFill="1" applyBorder="1" applyAlignment="1">
      <alignment horizontal="center" vertical="center"/>
    </xf>
    <xf numFmtId="0" fontId="9" fillId="6" borderId="32" xfId="9" applyFont="1" applyFill="1" applyBorder="1" applyAlignment="1">
      <alignment horizontal="center" vertical="center"/>
    </xf>
    <xf numFmtId="0" fontId="13" fillId="4" borderId="31" xfId="9" applyFont="1" applyFill="1" applyBorder="1" applyAlignment="1">
      <alignment horizontal="center" vertical="center" wrapText="1"/>
    </xf>
    <xf numFmtId="0" fontId="13" fillId="4" borderId="32" xfId="9" applyFont="1" applyFill="1" applyBorder="1" applyAlignment="1">
      <alignment horizontal="center" vertical="center" wrapText="1"/>
    </xf>
    <xf numFmtId="0" fontId="4" fillId="7" borderId="27" xfId="9" applyFont="1" applyFill="1" applyBorder="1" applyAlignment="1">
      <alignment horizontal="center" vertical="center" textRotation="90" wrapText="1"/>
    </xf>
    <xf numFmtId="0" fontId="4" fillId="7" borderId="28" xfId="9" applyFont="1" applyFill="1" applyBorder="1" applyAlignment="1">
      <alignment horizontal="center" vertical="center" textRotation="90" wrapText="1"/>
    </xf>
    <xf numFmtId="0" fontId="4" fillId="7" borderId="35" xfId="9" applyFont="1" applyFill="1" applyBorder="1" applyAlignment="1">
      <alignment horizontal="center" vertical="center" textRotation="90" wrapText="1"/>
    </xf>
    <xf numFmtId="0" fontId="9" fillId="5" borderId="27" xfId="9" applyFont="1" applyFill="1" applyBorder="1" applyAlignment="1">
      <alignment horizontal="center" vertical="center" textRotation="90" wrapText="1"/>
    </xf>
    <xf numFmtId="0" fontId="9" fillId="5" borderId="35" xfId="9" applyFont="1" applyFill="1" applyBorder="1" applyAlignment="1">
      <alignment horizontal="center" vertical="center" textRotation="90" wrapText="1"/>
    </xf>
    <xf numFmtId="0" fontId="4" fillId="3" borderId="27" xfId="9" applyFont="1" applyFill="1" applyBorder="1" applyAlignment="1">
      <alignment horizontal="center" vertical="center" textRotation="90" wrapText="1"/>
    </xf>
    <xf numFmtId="0" fontId="4" fillId="3" borderId="28" xfId="9" applyFont="1" applyFill="1" applyBorder="1" applyAlignment="1">
      <alignment horizontal="center" vertical="center" textRotation="90" wrapText="1"/>
    </xf>
    <xf numFmtId="0" fontId="4" fillId="3" borderId="35" xfId="9" applyFont="1" applyFill="1" applyBorder="1" applyAlignment="1">
      <alignment horizontal="center" vertical="center" textRotation="90" wrapText="1"/>
    </xf>
    <xf numFmtId="0" fontId="9" fillId="3" borderId="27" xfId="9" applyFont="1" applyFill="1" applyBorder="1" applyAlignment="1">
      <alignment horizontal="center" vertical="center" textRotation="90" wrapText="1"/>
    </xf>
    <xf numFmtId="0" fontId="9" fillId="3" borderId="35" xfId="9" applyFont="1" applyFill="1" applyBorder="1" applyAlignment="1">
      <alignment horizontal="center" vertical="center" textRotation="90" wrapText="1"/>
    </xf>
    <xf numFmtId="0" fontId="19" fillId="3" borderId="27" xfId="9" applyFont="1" applyFill="1" applyBorder="1" applyAlignment="1">
      <alignment horizontal="center" vertical="center" textRotation="90" wrapText="1"/>
    </xf>
    <xf numFmtId="0" fontId="19" fillId="3" borderId="35" xfId="9" applyFont="1" applyFill="1" applyBorder="1" applyAlignment="1">
      <alignment horizontal="center" vertical="center" textRotation="90" wrapText="1"/>
    </xf>
    <xf numFmtId="0" fontId="13" fillId="3" borderId="27" xfId="9" applyFont="1" applyFill="1" applyBorder="1" applyAlignment="1">
      <alignment horizontal="center" vertical="center" textRotation="90" wrapText="1"/>
    </xf>
    <xf numFmtId="0" fontId="13" fillId="3" borderId="35" xfId="9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</cellXfs>
  <cellStyles count="12">
    <cellStyle name="Comma" xfId="1"/>
    <cellStyle name="Currency" xfId="2"/>
    <cellStyle name="Date" xfId="3"/>
    <cellStyle name="Euro" xfId="4"/>
    <cellStyle name="Fixed" xfId="5"/>
    <cellStyle name="Heading1" xfId="6"/>
    <cellStyle name="Heading2" xfId="7"/>
    <cellStyle name="Hipervínculo" xfId="8" builtinId="8"/>
    <cellStyle name="Normal" xfId="0" builtinId="0"/>
    <cellStyle name="Normal 2" xfId="9"/>
    <cellStyle name="Normal 3" xfId="10"/>
    <cellStyle name="Percent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559594</xdr:colOff>
      <xdr:row>1</xdr:row>
      <xdr:rowOff>35718</xdr:rowOff>
    </xdr:from>
    <xdr:to>
      <xdr:col>5</xdr:col>
      <xdr:colOff>227543</xdr:colOff>
      <xdr:row>1</xdr:row>
      <xdr:rowOff>797719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51" b="18624"/>
        <a:stretch/>
      </xdr:blipFill>
      <xdr:spPr>
        <a:xfrm>
          <a:off x="2869407" y="226218"/>
          <a:ext cx="2775480" cy="762001"/>
        </a:xfrm>
        <a:prstGeom prst="rect">
          <a:avLst/>
        </a:prstGeom>
      </xdr:spPr>
    </xdr:pic>
    <xdr:clientData/>
  </xdr:twoCellAnchor>
  <xdr:twoCellAnchor editAs="oneCell">
    <xdr:from>
      <xdr:col>0</xdr:col>
      <xdr:colOff>83344</xdr:colOff>
      <xdr:row>1</xdr:row>
      <xdr:rowOff>0</xdr:rowOff>
    </xdr:from>
    <xdr:to>
      <xdr:col>2</xdr:col>
      <xdr:colOff>83343</xdr:colOff>
      <xdr:row>1</xdr:row>
      <xdr:rowOff>754539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190500"/>
          <a:ext cx="2309812" cy="7545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dor.PC\Downloads\Adriana%20Valenzuela\Users\Adriana%20Valenzuela\Documents\SOYGA\ALFA\CANO%20JIMENEZ\ACTUALIZACION_MATRIZ_DE_CANO_JIMEN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64"/>
  <sheetViews>
    <sheetView tabSelected="1" topLeftCell="F1" zoomScale="80" zoomScaleNormal="80" workbookViewId="0">
      <pane ySplit="1" topLeftCell="A2" activePane="bottomLeft" state="frozen"/>
      <selection pane="bottomLeft" activeCell="C4" sqref="C4"/>
    </sheetView>
  </sheetViews>
  <sheetFormatPr baseColWidth="10" defaultColWidth="10.7109375" defaultRowHeight="15" x14ac:dyDescent="0.25"/>
  <cols>
    <col min="1" max="1" width="16.5703125" customWidth="1"/>
    <col min="2" max="2" width="18" customWidth="1"/>
    <col min="3" max="3" width="20.7109375" customWidth="1"/>
    <col min="4" max="4" width="15.140625" customWidth="1"/>
    <col min="6" max="6" width="16.42578125" customWidth="1"/>
    <col min="7" max="7" width="14.85546875" customWidth="1"/>
    <col min="8" max="8" width="26.28515625" customWidth="1"/>
    <col min="10" max="10" width="14.85546875" customWidth="1"/>
    <col min="18" max="18" width="14.28515625" customWidth="1"/>
    <col min="19" max="19" width="31.85546875" customWidth="1"/>
    <col min="21" max="21" width="22.42578125" customWidth="1"/>
    <col min="24" max="24" width="15.5703125" customWidth="1"/>
    <col min="25" max="25" width="24.5703125" customWidth="1"/>
    <col min="26" max="26" width="28.140625" customWidth="1"/>
    <col min="27" max="27" width="20.5703125" customWidth="1"/>
    <col min="28" max="28" width="20.28515625" customWidth="1"/>
  </cols>
  <sheetData>
    <row r="1" spans="1:28" x14ac:dyDescent="0.25">
      <c r="A1" s="89" t="s">
        <v>0</v>
      </c>
      <c r="B1" s="90"/>
      <c r="C1" s="90"/>
      <c r="D1" s="90"/>
      <c r="E1" s="91"/>
      <c r="F1" s="95" t="s">
        <v>133</v>
      </c>
      <c r="G1" s="96"/>
      <c r="H1" s="96"/>
      <c r="I1" s="96"/>
      <c r="J1" s="96"/>
      <c r="K1" s="96"/>
      <c r="L1" s="96"/>
      <c r="M1" s="96"/>
      <c r="N1" s="96"/>
      <c r="O1" s="96"/>
      <c r="P1" s="97"/>
      <c r="Q1" s="92"/>
      <c r="R1" s="93"/>
      <c r="S1" s="94"/>
      <c r="T1" s="39" t="s">
        <v>1</v>
      </c>
      <c r="U1" s="39"/>
      <c r="V1" s="39" t="s">
        <v>2</v>
      </c>
      <c r="W1" s="89" t="s">
        <v>3</v>
      </c>
      <c r="X1" s="91"/>
      <c r="Y1" s="39"/>
      <c r="Z1" s="86" t="s">
        <v>4</v>
      </c>
      <c r="AA1" s="87"/>
      <c r="AB1" s="88"/>
    </row>
    <row r="2" spans="1:28" ht="66" customHeight="1" x14ac:dyDescent="0.2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  <c r="T2" s="39"/>
      <c r="U2" s="39"/>
      <c r="V2" s="39"/>
      <c r="W2" s="49"/>
      <c r="X2" s="50"/>
      <c r="Y2" s="39"/>
      <c r="Z2" s="46"/>
      <c r="AA2" s="47"/>
      <c r="AB2" s="48"/>
    </row>
    <row r="3" spans="1:28" x14ac:dyDescent="0.25">
      <c r="A3" s="98" t="s">
        <v>5</v>
      </c>
      <c r="B3" s="106"/>
      <c r="C3" s="99"/>
      <c r="D3" s="31" t="s">
        <v>6</v>
      </c>
      <c r="E3" s="40" t="s">
        <v>7</v>
      </c>
      <c r="F3" s="40" t="s">
        <v>8</v>
      </c>
      <c r="G3" s="40" t="s">
        <v>4</v>
      </c>
      <c r="H3" s="40" t="s">
        <v>9</v>
      </c>
      <c r="I3" s="41" t="s">
        <v>4</v>
      </c>
      <c r="J3" s="32" t="s">
        <v>10</v>
      </c>
      <c r="K3" s="32"/>
      <c r="L3" s="32"/>
      <c r="M3" s="32"/>
      <c r="N3" s="107"/>
      <c r="O3" s="108"/>
      <c r="P3" s="108"/>
      <c r="Q3" s="108"/>
      <c r="R3" s="108"/>
      <c r="S3" s="109"/>
      <c r="T3" s="33"/>
      <c r="U3" s="33"/>
      <c r="V3" s="33"/>
      <c r="W3" s="33"/>
      <c r="X3" s="33"/>
      <c r="Y3" s="33"/>
      <c r="Z3" s="33"/>
      <c r="AA3" s="33"/>
      <c r="AB3" s="33"/>
    </row>
    <row r="4" spans="1:28" x14ac:dyDescent="0.25">
      <c r="A4" s="38" t="s">
        <v>11</v>
      </c>
      <c r="B4" s="38"/>
      <c r="C4" s="42">
        <v>2</v>
      </c>
      <c r="D4" s="110"/>
      <c r="E4" s="111"/>
      <c r="F4" s="111"/>
      <c r="G4" s="111"/>
      <c r="H4" s="111"/>
      <c r="I4" s="111"/>
      <c r="J4" s="112"/>
      <c r="K4" s="113" t="s">
        <v>12</v>
      </c>
      <c r="L4" s="114"/>
      <c r="M4" s="115"/>
      <c r="N4" s="116"/>
      <c r="O4" s="117"/>
      <c r="P4" s="117"/>
      <c r="Q4" s="117"/>
      <c r="R4" s="117"/>
      <c r="S4" s="118"/>
      <c r="T4" s="38" t="s">
        <v>13</v>
      </c>
      <c r="U4" s="34"/>
      <c r="V4" s="119" t="s">
        <v>138</v>
      </c>
      <c r="W4" s="120"/>
      <c r="X4" s="120"/>
      <c r="Y4" s="120"/>
      <c r="Z4" s="120"/>
      <c r="AA4" s="120"/>
      <c r="AB4" s="121"/>
    </row>
    <row r="5" spans="1:28" x14ac:dyDescent="0.25">
      <c r="A5" s="122" t="s">
        <v>14</v>
      </c>
      <c r="B5" s="123"/>
      <c r="C5" s="124" t="s">
        <v>134</v>
      </c>
      <c r="D5" s="125"/>
      <c r="E5" s="125"/>
      <c r="F5" s="125"/>
      <c r="G5" s="125"/>
      <c r="H5" s="125"/>
      <c r="I5" s="125"/>
      <c r="J5" s="126"/>
      <c r="K5" s="122" t="s">
        <v>15</v>
      </c>
      <c r="L5" s="127"/>
      <c r="M5" s="127"/>
      <c r="N5" s="123"/>
      <c r="O5" s="128" t="s">
        <v>135</v>
      </c>
      <c r="P5" s="129"/>
      <c r="Q5" s="129"/>
      <c r="R5" s="129"/>
      <c r="S5" s="129"/>
      <c r="T5" s="129"/>
      <c r="U5" s="130"/>
      <c r="V5" s="32" t="s">
        <v>16</v>
      </c>
      <c r="W5" s="128" t="s">
        <v>136</v>
      </c>
      <c r="X5" s="129"/>
      <c r="Y5" s="129"/>
      <c r="Z5" s="129"/>
      <c r="AA5" s="129"/>
      <c r="AB5" s="130"/>
    </row>
    <row r="6" spans="1:28" x14ac:dyDescent="0.25">
      <c r="A6" s="98" t="s">
        <v>17</v>
      </c>
      <c r="B6" s="99"/>
      <c r="C6" s="100"/>
      <c r="D6" s="101"/>
      <c r="E6" s="101"/>
      <c r="F6" s="101"/>
      <c r="G6" s="101"/>
      <c r="H6" s="101"/>
      <c r="I6" s="101"/>
      <c r="J6" s="101"/>
      <c r="K6" s="102"/>
      <c r="L6" s="38" t="s">
        <v>18</v>
      </c>
      <c r="M6" s="40"/>
      <c r="N6" s="40"/>
      <c r="O6" s="40"/>
      <c r="P6" s="103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</row>
    <row r="7" spans="1:28" x14ac:dyDescent="0.25">
      <c r="A7" s="122" t="s">
        <v>19</v>
      </c>
      <c r="B7" s="127"/>
      <c r="C7" s="127"/>
      <c r="D7" s="127"/>
      <c r="E7" s="123"/>
      <c r="F7" s="83" t="s">
        <v>139</v>
      </c>
      <c r="G7" s="84"/>
      <c r="H7" s="84"/>
      <c r="I7" s="85"/>
      <c r="J7" s="122" t="s">
        <v>20</v>
      </c>
      <c r="K7" s="127"/>
      <c r="L7" s="127"/>
      <c r="M7" s="127"/>
      <c r="N7" s="127"/>
      <c r="O7" s="123"/>
      <c r="P7" s="83" t="s">
        <v>137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15" customHeight="1" x14ac:dyDescent="0.25">
      <c r="A8" s="184" t="s">
        <v>21</v>
      </c>
      <c r="B8" s="184" t="s">
        <v>22</v>
      </c>
      <c r="C8" s="184" t="s">
        <v>23</v>
      </c>
      <c r="D8" s="184" t="s">
        <v>24</v>
      </c>
      <c r="E8" s="184" t="s">
        <v>25</v>
      </c>
      <c r="F8" s="182" t="s">
        <v>26</v>
      </c>
      <c r="G8" s="183"/>
      <c r="H8" s="189" t="s">
        <v>27</v>
      </c>
      <c r="I8" s="176" t="s">
        <v>28</v>
      </c>
      <c r="J8" s="177"/>
      <c r="K8" s="178"/>
      <c r="L8" s="179" t="s">
        <v>29</v>
      </c>
      <c r="M8" s="180"/>
      <c r="N8" s="180"/>
      <c r="O8" s="180"/>
      <c r="P8" s="180"/>
      <c r="Q8" s="180"/>
      <c r="R8" s="181"/>
      <c r="S8" s="44" t="s">
        <v>30</v>
      </c>
      <c r="T8" s="176" t="s">
        <v>31</v>
      </c>
      <c r="U8" s="177"/>
      <c r="V8" s="178"/>
      <c r="W8" s="176" t="s">
        <v>32</v>
      </c>
      <c r="X8" s="177"/>
      <c r="Y8" s="177"/>
      <c r="Z8" s="177"/>
      <c r="AA8" s="177"/>
      <c r="AB8" s="178"/>
    </row>
    <row r="9" spans="1:28" ht="76.5" customHeight="1" x14ac:dyDescent="0.25">
      <c r="A9" s="185"/>
      <c r="B9" s="185"/>
      <c r="C9" s="185"/>
      <c r="D9" s="185"/>
      <c r="E9" s="185"/>
      <c r="F9" s="187" t="s">
        <v>33</v>
      </c>
      <c r="G9" s="187" t="s">
        <v>34</v>
      </c>
      <c r="H9" s="190"/>
      <c r="I9" s="192" t="s">
        <v>35</v>
      </c>
      <c r="J9" s="192" t="s">
        <v>36</v>
      </c>
      <c r="K9" s="192" t="s">
        <v>37</v>
      </c>
      <c r="L9" s="192" t="s">
        <v>38</v>
      </c>
      <c r="M9" s="192" t="s">
        <v>39</v>
      </c>
      <c r="N9" s="192" t="s">
        <v>40</v>
      </c>
      <c r="O9" s="192" t="s">
        <v>41</v>
      </c>
      <c r="P9" s="192" t="s">
        <v>42</v>
      </c>
      <c r="Q9" s="192" t="s">
        <v>43</v>
      </c>
      <c r="R9" s="192" t="s">
        <v>44</v>
      </c>
      <c r="S9" s="192" t="s">
        <v>45</v>
      </c>
      <c r="T9" s="192" t="s">
        <v>46</v>
      </c>
      <c r="U9" s="194" t="s">
        <v>47</v>
      </c>
      <c r="V9" s="196" t="s">
        <v>48</v>
      </c>
      <c r="W9" s="192" t="s">
        <v>49</v>
      </c>
      <c r="X9" s="192" t="s">
        <v>50</v>
      </c>
      <c r="Y9" s="192" t="s">
        <v>51</v>
      </c>
      <c r="Z9" s="192" t="s">
        <v>52</v>
      </c>
      <c r="AA9" s="192" t="s">
        <v>53</v>
      </c>
      <c r="AB9" s="192" t="s">
        <v>54</v>
      </c>
    </row>
    <row r="10" spans="1:28" ht="202.5" customHeight="1" x14ac:dyDescent="0.25">
      <c r="A10" s="186"/>
      <c r="B10" s="186"/>
      <c r="C10" s="186"/>
      <c r="D10" s="186"/>
      <c r="E10" s="186"/>
      <c r="F10" s="188"/>
      <c r="G10" s="188"/>
      <c r="H10" s="191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5"/>
      <c r="V10" s="197"/>
      <c r="W10" s="193"/>
      <c r="X10" s="193"/>
      <c r="Y10" s="193"/>
      <c r="Z10" s="193"/>
      <c r="AA10" s="193"/>
      <c r="AB10" s="193"/>
    </row>
    <row r="11" spans="1:28" ht="210" customHeight="1" x14ac:dyDescent="0.25">
      <c r="A11" s="134" t="s">
        <v>140</v>
      </c>
      <c r="B11" s="146" t="s">
        <v>107</v>
      </c>
      <c r="C11" s="134" t="s">
        <v>141</v>
      </c>
      <c r="D11" s="134" t="s">
        <v>142</v>
      </c>
      <c r="E11" s="139" t="s">
        <v>6</v>
      </c>
      <c r="F11" s="78" t="s">
        <v>143</v>
      </c>
      <c r="G11" s="75" t="s">
        <v>105</v>
      </c>
      <c r="H11" s="45" t="s">
        <v>144</v>
      </c>
      <c r="I11" s="80" t="s">
        <v>106</v>
      </c>
      <c r="J11" s="80" t="s">
        <v>106</v>
      </c>
      <c r="K11" s="80" t="s">
        <v>106</v>
      </c>
      <c r="L11" s="143">
        <v>6</v>
      </c>
      <c r="M11" s="143">
        <v>1</v>
      </c>
      <c r="N11" s="142">
        <f>L11*M11</f>
        <v>6</v>
      </c>
      <c r="O11" s="161" t="str">
        <f>IF(N11&lt;5,"Bajo",IF(N11&gt;=24,"Muy Alto",IF(AND(N11&gt;=6,N11&lt;9),"Medio ",IF(AND(N11&gt;=10,N11&lt;21),"Alto "))))</f>
        <v xml:space="preserve">Medio </v>
      </c>
      <c r="P11" s="143">
        <v>25</v>
      </c>
      <c r="Q11" s="142">
        <f>N11*P11</f>
        <v>150</v>
      </c>
      <c r="R11" s="142" t="str">
        <f>IF(Q11&lt;21,"IV",IF(AND(Q11&gt;=600,Q11&lt;4000),"I",IF(AND(Q11&gt;=40,Q11&lt;120),"III ",IF(AND(Q11&gt;=150,Q11&lt;501),"II"))))</f>
        <v>II</v>
      </c>
      <c r="S11" s="143" t="str">
        <f>IF(Q11&lt;21,"Aceptable",IF(Q11&gt;599,"No Aceptable",IF(AND(Q11&gt;=40,Q11&lt;120),"Aceptable ",IF(AND(Q11&gt;=121,Q11&lt;500),"No Aceptable o Aceptable con control específico"))))</f>
        <v>No Aceptable o Aceptable con control específico</v>
      </c>
      <c r="T11" s="158">
        <v>2</v>
      </c>
      <c r="U11" s="157" t="s">
        <v>163</v>
      </c>
      <c r="V11" s="157" t="s">
        <v>6</v>
      </c>
      <c r="W11" s="80" t="s">
        <v>137</v>
      </c>
      <c r="X11" s="80" t="s">
        <v>137</v>
      </c>
      <c r="Y11" s="80" t="s">
        <v>137</v>
      </c>
      <c r="Z11" s="80" t="s">
        <v>145</v>
      </c>
      <c r="AA11" s="80" t="s">
        <v>161</v>
      </c>
      <c r="AB11" s="80" t="s">
        <v>164</v>
      </c>
    </row>
    <row r="12" spans="1:28" ht="1.5" customHeight="1" x14ac:dyDescent="0.25">
      <c r="A12" s="135"/>
      <c r="B12" s="147"/>
      <c r="C12" s="136"/>
      <c r="D12" s="138"/>
      <c r="E12" s="140"/>
      <c r="F12" s="74"/>
      <c r="G12" s="76"/>
      <c r="H12" s="36"/>
      <c r="I12" s="81"/>
      <c r="J12" s="81"/>
      <c r="K12" s="81"/>
      <c r="L12" s="144"/>
      <c r="M12" s="144"/>
      <c r="N12" s="82"/>
      <c r="O12" s="162"/>
      <c r="P12" s="144"/>
      <c r="Q12" s="82"/>
      <c r="R12" s="82"/>
      <c r="S12" s="144"/>
      <c r="T12" s="159"/>
      <c r="U12" s="144"/>
      <c r="V12" s="144"/>
      <c r="W12" s="82"/>
      <c r="X12" s="82"/>
      <c r="Y12" s="82"/>
      <c r="Z12" s="82"/>
      <c r="AA12" s="82"/>
      <c r="AB12" s="82"/>
    </row>
    <row r="13" spans="1:28" ht="14.25" hidden="1" customHeight="1" x14ac:dyDescent="0.25">
      <c r="A13" s="135"/>
      <c r="B13" s="147"/>
      <c r="C13" s="136"/>
      <c r="D13" s="138"/>
      <c r="E13" s="140"/>
      <c r="F13" s="74"/>
      <c r="G13" s="77"/>
      <c r="H13" s="35"/>
      <c r="I13" s="82"/>
      <c r="J13" s="82"/>
      <c r="K13" s="82"/>
      <c r="L13" s="144"/>
      <c r="M13" s="144"/>
      <c r="N13" s="82"/>
      <c r="O13" s="162"/>
      <c r="P13" s="144"/>
      <c r="Q13" s="82"/>
      <c r="R13" s="82"/>
      <c r="S13" s="144"/>
      <c r="T13" s="159"/>
      <c r="U13" s="144"/>
      <c r="V13" s="144"/>
      <c r="W13" s="82"/>
      <c r="X13" s="82"/>
      <c r="Y13" s="82"/>
      <c r="Z13" s="82"/>
      <c r="AA13" s="82"/>
      <c r="AB13" s="82"/>
    </row>
    <row r="14" spans="1:28" ht="14.25" hidden="1" customHeight="1" x14ac:dyDescent="0.25">
      <c r="A14" s="135"/>
      <c r="B14" s="147"/>
      <c r="C14" s="136"/>
      <c r="D14" s="138"/>
      <c r="E14" s="140"/>
      <c r="F14" s="74"/>
      <c r="G14" s="77"/>
      <c r="H14" s="37"/>
      <c r="I14" s="82"/>
      <c r="J14" s="82"/>
      <c r="K14" s="82"/>
      <c r="L14" s="144"/>
      <c r="M14" s="144"/>
      <c r="N14" s="82"/>
      <c r="O14" s="162"/>
      <c r="P14" s="144"/>
      <c r="Q14" s="82"/>
      <c r="R14" s="82"/>
      <c r="S14" s="144"/>
      <c r="T14" s="159"/>
      <c r="U14" s="144"/>
      <c r="V14" s="144"/>
      <c r="W14" s="82"/>
      <c r="X14" s="82"/>
      <c r="Y14" s="82"/>
      <c r="Z14" s="82"/>
      <c r="AA14" s="82"/>
      <c r="AB14" s="82"/>
    </row>
    <row r="15" spans="1:28" ht="0.75" hidden="1" customHeight="1" x14ac:dyDescent="0.25">
      <c r="A15" s="135"/>
      <c r="B15" s="147"/>
      <c r="C15" s="137"/>
      <c r="D15" s="138"/>
      <c r="E15" s="140"/>
      <c r="F15" s="74"/>
      <c r="G15" s="77"/>
      <c r="H15" s="43"/>
      <c r="I15" s="82"/>
      <c r="J15" s="82"/>
      <c r="K15" s="82"/>
      <c r="L15" s="144"/>
      <c r="M15" s="144"/>
      <c r="N15" s="82"/>
      <c r="O15" s="162"/>
      <c r="P15" s="144"/>
      <c r="Q15" s="82"/>
      <c r="R15" s="82"/>
      <c r="S15" s="144"/>
      <c r="T15" s="159"/>
      <c r="U15" s="144"/>
      <c r="V15" s="144"/>
      <c r="W15" s="82"/>
      <c r="X15" s="82"/>
      <c r="Y15" s="82"/>
      <c r="Z15" s="82"/>
      <c r="AA15" s="82"/>
      <c r="AB15" s="82"/>
    </row>
    <row r="16" spans="1:28" ht="14.25" customHeight="1" x14ac:dyDescent="0.25">
      <c r="A16" s="149" t="s">
        <v>104</v>
      </c>
      <c r="B16" s="147"/>
      <c r="C16" s="152" t="s">
        <v>108</v>
      </c>
      <c r="D16" s="141" t="s">
        <v>109</v>
      </c>
      <c r="E16" s="79" t="s">
        <v>6</v>
      </c>
      <c r="F16" s="79" t="s">
        <v>151</v>
      </c>
      <c r="G16" s="77" t="s">
        <v>146</v>
      </c>
      <c r="H16" s="72" t="s">
        <v>110</v>
      </c>
      <c r="I16" s="82" t="s">
        <v>106</v>
      </c>
      <c r="J16" s="145" t="s">
        <v>106</v>
      </c>
      <c r="K16" s="145" t="s">
        <v>111</v>
      </c>
      <c r="L16" s="144">
        <v>6</v>
      </c>
      <c r="M16" s="144">
        <v>2</v>
      </c>
      <c r="N16" s="82">
        <f>(L16*M16)</f>
        <v>12</v>
      </c>
      <c r="O16" s="160" t="str">
        <f>IF(N16&lt;5,"Bajo",IF(N16&gt;=24,"Muy Alto",IF(AND(N16&gt;=6,N16&lt;9),"Medio ",IF(AND(N16&gt;=10,N16&lt;21),"Alto "))))</f>
        <v xml:space="preserve">Alto </v>
      </c>
      <c r="P16" s="144">
        <v>60</v>
      </c>
      <c r="Q16" s="82">
        <f>N16*P16</f>
        <v>720</v>
      </c>
      <c r="R16" s="82" t="str">
        <f>IF(Q16&lt;21,"IV",IF(AND(Q16&gt;=600,Q16&lt;4000),"I",IF(AND(Q16&gt;=40,Q16&lt;120),"III ",IF(AND(Q16&gt;=150,Q16&lt;501),"II"))))</f>
        <v>I</v>
      </c>
      <c r="S16" s="144" t="str">
        <f>IF(Q16&lt;21,"Aceptable",IF(Q16&gt;599,"No Aceptable",IF(AND(Q16&gt;=40,Q16&lt;120),"Aceptable ",IF(AND(Q16&gt;=121,Q16&lt;500),"No Aceptable o Aceptable con control específico"))))</f>
        <v>No Aceptable</v>
      </c>
      <c r="T16" s="159">
        <v>2</v>
      </c>
      <c r="U16" s="163" t="s">
        <v>158</v>
      </c>
      <c r="V16" s="163" t="s">
        <v>6</v>
      </c>
      <c r="W16" s="82" t="s">
        <v>137</v>
      </c>
      <c r="X16" s="164" t="s">
        <v>137</v>
      </c>
      <c r="Y16" s="145" t="s">
        <v>114</v>
      </c>
      <c r="Z16" s="145" t="s">
        <v>113</v>
      </c>
      <c r="AA16" s="145" t="s">
        <v>112</v>
      </c>
      <c r="AB16" s="145" t="s">
        <v>165</v>
      </c>
    </row>
    <row r="17" spans="1:28" ht="15" customHeight="1" x14ac:dyDescent="0.25">
      <c r="A17" s="150"/>
      <c r="B17" s="147"/>
      <c r="C17" s="153"/>
      <c r="D17" s="138"/>
      <c r="E17" s="74"/>
      <c r="F17" s="74"/>
      <c r="G17" s="77"/>
      <c r="H17" s="73"/>
      <c r="I17" s="82"/>
      <c r="J17" s="82"/>
      <c r="K17" s="82"/>
      <c r="L17" s="144"/>
      <c r="M17" s="144"/>
      <c r="N17" s="82"/>
      <c r="O17" s="160"/>
      <c r="P17" s="144"/>
      <c r="Q17" s="82"/>
      <c r="R17" s="82"/>
      <c r="S17" s="144"/>
      <c r="T17" s="159"/>
      <c r="U17" s="144"/>
      <c r="V17" s="144"/>
      <c r="W17" s="82"/>
      <c r="X17" s="165"/>
      <c r="Y17" s="82"/>
      <c r="Z17" s="82"/>
      <c r="AA17" s="82"/>
      <c r="AB17" s="82"/>
    </row>
    <row r="18" spans="1:28" ht="15" customHeight="1" x14ac:dyDescent="0.25">
      <c r="A18" s="150"/>
      <c r="B18" s="147"/>
      <c r="C18" s="153"/>
      <c r="D18" s="138"/>
      <c r="E18" s="74"/>
      <c r="F18" s="74"/>
      <c r="G18" s="77"/>
      <c r="H18" s="74"/>
      <c r="I18" s="82"/>
      <c r="J18" s="82"/>
      <c r="K18" s="82"/>
      <c r="L18" s="144"/>
      <c r="M18" s="144"/>
      <c r="N18" s="82"/>
      <c r="O18" s="160"/>
      <c r="P18" s="144"/>
      <c r="Q18" s="82"/>
      <c r="R18" s="82"/>
      <c r="S18" s="144"/>
      <c r="T18" s="159"/>
      <c r="U18" s="144"/>
      <c r="V18" s="144"/>
      <c r="W18" s="82"/>
      <c r="X18" s="165"/>
      <c r="Y18" s="82"/>
      <c r="Z18" s="82"/>
      <c r="AA18" s="82"/>
      <c r="AB18" s="82"/>
    </row>
    <row r="19" spans="1:28" ht="15" customHeight="1" x14ac:dyDescent="0.25">
      <c r="A19" s="150"/>
      <c r="B19" s="147"/>
      <c r="C19" s="153"/>
      <c r="D19" s="138"/>
      <c r="E19" s="74"/>
      <c r="F19" s="74"/>
      <c r="G19" s="77"/>
      <c r="H19" s="74"/>
      <c r="I19" s="82"/>
      <c r="J19" s="82"/>
      <c r="K19" s="82"/>
      <c r="L19" s="144"/>
      <c r="M19" s="144"/>
      <c r="N19" s="82"/>
      <c r="O19" s="160"/>
      <c r="P19" s="144"/>
      <c r="Q19" s="82"/>
      <c r="R19" s="82"/>
      <c r="S19" s="144"/>
      <c r="T19" s="159"/>
      <c r="U19" s="144"/>
      <c r="V19" s="144"/>
      <c r="W19" s="82"/>
      <c r="X19" s="165"/>
      <c r="Y19" s="82"/>
      <c r="Z19" s="82"/>
      <c r="AA19" s="82"/>
      <c r="AB19" s="82"/>
    </row>
    <row r="20" spans="1:28" ht="14.25" customHeight="1" x14ac:dyDescent="0.25">
      <c r="A20" s="150"/>
      <c r="B20" s="147"/>
      <c r="C20" s="153"/>
      <c r="D20" s="138"/>
      <c r="E20" s="74"/>
      <c r="F20" s="74"/>
      <c r="G20" s="77"/>
      <c r="H20" s="74"/>
      <c r="I20" s="82"/>
      <c r="J20" s="82"/>
      <c r="K20" s="82"/>
      <c r="L20" s="144"/>
      <c r="M20" s="144"/>
      <c r="N20" s="82"/>
      <c r="O20" s="160"/>
      <c r="P20" s="144"/>
      <c r="Q20" s="82"/>
      <c r="R20" s="82"/>
      <c r="S20" s="144"/>
      <c r="T20" s="159"/>
      <c r="U20" s="144"/>
      <c r="V20" s="144"/>
      <c r="W20" s="82"/>
      <c r="X20" s="165"/>
      <c r="Y20" s="82"/>
      <c r="Z20" s="82"/>
      <c r="AA20" s="82"/>
      <c r="AB20" s="82"/>
    </row>
    <row r="21" spans="1:28" ht="15" customHeight="1" x14ac:dyDescent="0.25">
      <c r="A21" s="150"/>
      <c r="B21" s="147"/>
      <c r="C21" s="153"/>
      <c r="D21" s="138"/>
      <c r="E21" s="74"/>
      <c r="F21" s="74"/>
      <c r="G21" s="77"/>
      <c r="H21" s="74"/>
      <c r="I21" s="82"/>
      <c r="J21" s="82"/>
      <c r="K21" s="82"/>
      <c r="L21" s="144"/>
      <c r="M21" s="144"/>
      <c r="N21" s="82"/>
      <c r="O21" s="160"/>
      <c r="P21" s="144"/>
      <c r="Q21" s="82"/>
      <c r="R21" s="82"/>
      <c r="S21" s="144"/>
      <c r="T21" s="159"/>
      <c r="U21" s="144"/>
      <c r="V21" s="144"/>
      <c r="W21" s="82"/>
      <c r="X21" s="165"/>
      <c r="Y21" s="82"/>
      <c r="Z21" s="82"/>
      <c r="AA21" s="82"/>
      <c r="AB21" s="82"/>
    </row>
    <row r="22" spans="1:28" ht="14.25" customHeight="1" x14ac:dyDescent="0.25">
      <c r="A22" s="150"/>
      <c r="B22" s="147"/>
      <c r="C22" s="153"/>
      <c r="D22" s="138"/>
      <c r="E22" s="74"/>
      <c r="F22" s="74"/>
      <c r="G22" s="77"/>
      <c r="H22" s="74"/>
      <c r="I22" s="82"/>
      <c r="J22" s="82"/>
      <c r="K22" s="82"/>
      <c r="L22" s="144"/>
      <c r="M22" s="144"/>
      <c r="N22" s="82"/>
      <c r="O22" s="160"/>
      <c r="P22" s="144"/>
      <c r="Q22" s="82"/>
      <c r="R22" s="82"/>
      <c r="S22" s="144"/>
      <c r="T22" s="159"/>
      <c r="U22" s="144"/>
      <c r="V22" s="144"/>
      <c r="W22" s="82"/>
      <c r="X22" s="165"/>
      <c r="Y22" s="82"/>
      <c r="Z22" s="82"/>
      <c r="AA22" s="82"/>
      <c r="AB22" s="82"/>
    </row>
    <row r="23" spans="1:28" ht="14.25" customHeight="1" x14ac:dyDescent="0.25">
      <c r="A23" s="150"/>
      <c r="B23" s="147"/>
      <c r="C23" s="153"/>
      <c r="D23" s="138"/>
      <c r="E23" s="74"/>
      <c r="F23" s="74"/>
      <c r="G23" s="77"/>
      <c r="H23" s="74"/>
      <c r="I23" s="82"/>
      <c r="J23" s="82"/>
      <c r="K23" s="82"/>
      <c r="L23" s="144"/>
      <c r="M23" s="144"/>
      <c r="N23" s="82"/>
      <c r="O23" s="160"/>
      <c r="P23" s="144"/>
      <c r="Q23" s="82"/>
      <c r="R23" s="82"/>
      <c r="S23" s="144"/>
      <c r="T23" s="159"/>
      <c r="U23" s="144"/>
      <c r="V23" s="144"/>
      <c r="W23" s="82"/>
      <c r="X23" s="165"/>
      <c r="Y23" s="82"/>
      <c r="Z23" s="82"/>
      <c r="AA23" s="82"/>
      <c r="AB23" s="82"/>
    </row>
    <row r="24" spans="1:28" x14ac:dyDescent="0.25">
      <c r="A24" s="150"/>
      <c r="B24" s="147"/>
      <c r="C24" s="153"/>
      <c r="D24" s="138"/>
      <c r="E24" s="74"/>
      <c r="F24" s="74"/>
      <c r="G24" s="77"/>
      <c r="H24" s="74"/>
      <c r="I24" s="82"/>
      <c r="J24" s="82"/>
      <c r="K24" s="82"/>
      <c r="L24" s="144"/>
      <c r="M24" s="144"/>
      <c r="N24" s="82"/>
      <c r="O24" s="160"/>
      <c r="P24" s="144"/>
      <c r="Q24" s="82"/>
      <c r="R24" s="82"/>
      <c r="S24" s="144"/>
      <c r="T24" s="159"/>
      <c r="U24" s="144"/>
      <c r="V24" s="144"/>
      <c r="W24" s="82"/>
      <c r="X24" s="165"/>
      <c r="Y24" s="82"/>
      <c r="Z24" s="82"/>
      <c r="AA24" s="82"/>
      <c r="AB24" s="82"/>
    </row>
    <row r="25" spans="1:28" ht="53.25" customHeight="1" x14ac:dyDescent="0.25">
      <c r="A25" s="150"/>
      <c r="B25" s="147"/>
      <c r="C25" s="153"/>
      <c r="D25" s="138"/>
      <c r="E25" s="74"/>
      <c r="F25" s="74"/>
      <c r="G25" s="77"/>
      <c r="H25" s="74"/>
      <c r="I25" s="82"/>
      <c r="J25" s="82"/>
      <c r="K25" s="82"/>
      <c r="L25" s="144"/>
      <c r="M25" s="144"/>
      <c r="N25" s="82"/>
      <c r="O25" s="160"/>
      <c r="P25" s="144"/>
      <c r="Q25" s="82"/>
      <c r="R25" s="82"/>
      <c r="S25" s="144"/>
      <c r="T25" s="159"/>
      <c r="U25" s="144"/>
      <c r="V25" s="144"/>
      <c r="W25" s="82"/>
      <c r="X25" s="165"/>
      <c r="Y25" s="82"/>
      <c r="Z25" s="82"/>
      <c r="AA25" s="82"/>
      <c r="AB25" s="82"/>
    </row>
    <row r="26" spans="1:28" s="29" customFormat="1" ht="15" customHeight="1" x14ac:dyDescent="0.25">
      <c r="A26" s="150"/>
      <c r="B26" s="147"/>
      <c r="C26" s="153"/>
      <c r="D26" s="64" t="s">
        <v>115</v>
      </c>
      <c r="E26" s="63" t="s">
        <v>6</v>
      </c>
      <c r="F26" s="63" t="s">
        <v>116</v>
      </c>
      <c r="G26" s="63" t="s">
        <v>117</v>
      </c>
      <c r="H26" s="63" t="s">
        <v>118</v>
      </c>
      <c r="I26" s="63" t="s">
        <v>106</v>
      </c>
      <c r="J26" s="63" t="s">
        <v>106</v>
      </c>
      <c r="K26" s="63" t="s">
        <v>106</v>
      </c>
      <c r="L26" s="61">
        <v>10</v>
      </c>
      <c r="M26" s="61">
        <v>2</v>
      </c>
      <c r="N26" s="61">
        <f>(L26*M26)</f>
        <v>20</v>
      </c>
      <c r="O26" s="62" t="str">
        <f>IF(N26&lt;5,"Bajo",IF(N26&gt;=24,"Muy Alto",IF(AND(N26&gt;=6,N26&lt;9),"Medio ",IF(AND(N26&gt;=10,N26&lt;21),"Alto "))))</f>
        <v xml:space="preserve">Alto </v>
      </c>
      <c r="P26" s="61">
        <v>60</v>
      </c>
      <c r="Q26" s="61">
        <f>N26*P26</f>
        <v>1200</v>
      </c>
      <c r="R26" s="61" t="str">
        <f>IF(Q26&lt;21,"IV",IF(AND(Q26&gt;=600,Q26&lt;4000),"I",IF(AND(Q26&gt;=40,Q26&lt;120),"III ",IF(AND(Q26&gt;=150,Q26&lt;501),"II"))))</f>
        <v>I</v>
      </c>
      <c r="S26" s="63" t="str">
        <f>IF(Q26&lt;21,"Aceptable",IF(Q26&gt;599,"No Aceptable",IF(AND(Q26&gt;=40,Q26&lt;120),"Aceptable ",IF(AND(Q26&gt;=121,Q26&lt;500),"No Aceptable o Aceptable con control específico"))))</f>
        <v>No Aceptable</v>
      </c>
      <c r="T26" s="61">
        <v>2</v>
      </c>
      <c r="U26" s="63" t="s">
        <v>159</v>
      </c>
      <c r="V26" s="63" t="s">
        <v>6</v>
      </c>
      <c r="W26" s="63" t="s">
        <v>137</v>
      </c>
      <c r="X26" s="63" t="s">
        <v>137</v>
      </c>
      <c r="Y26" s="63" t="s">
        <v>119</v>
      </c>
      <c r="Z26" s="63" t="s">
        <v>120</v>
      </c>
      <c r="AA26" s="70" t="s">
        <v>137</v>
      </c>
      <c r="AB26" s="63" t="s">
        <v>137</v>
      </c>
    </row>
    <row r="27" spans="1:28" x14ac:dyDescent="0.25">
      <c r="A27" s="150"/>
      <c r="B27" s="147"/>
      <c r="C27" s="153"/>
      <c r="D27" s="6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71"/>
      <c r="AB27" s="61"/>
    </row>
    <row r="28" spans="1:28" x14ac:dyDescent="0.25">
      <c r="A28" s="150"/>
      <c r="B28" s="147"/>
      <c r="C28" s="153"/>
      <c r="D28" s="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71"/>
      <c r="AB28" s="61"/>
    </row>
    <row r="29" spans="1:28" x14ac:dyDescent="0.25">
      <c r="A29" s="150"/>
      <c r="B29" s="147"/>
      <c r="C29" s="153"/>
      <c r="D29" s="65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71"/>
      <c r="AB29" s="61"/>
    </row>
    <row r="30" spans="1:28" x14ac:dyDescent="0.25">
      <c r="A30" s="150"/>
      <c r="B30" s="147"/>
      <c r="C30" s="153"/>
      <c r="D30" s="65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71"/>
      <c r="AB30" s="61"/>
    </row>
    <row r="31" spans="1:28" x14ac:dyDescent="0.25">
      <c r="A31" s="150"/>
      <c r="B31" s="147"/>
      <c r="C31" s="153"/>
      <c r="D31" s="65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71"/>
      <c r="AB31" s="61"/>
    </row>
    <row r="32" spans="1:28" x14ac:dyDescent="0.25">
      <c r="A32" s="150"/>
      <c r="B32" s="147"/>
      <c r="C32" s="153"/>
      <c r="D32" s="65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71"/>
      <c r="AB32" s="61"/>
    </row>
    <row r="33" spans="1:30" x14ac:dyDescent="0.25">
      <c r="A33" s="150"/>
      <c r="B33" s="147"/>
      <c r="C33" s="153"/>
      <c r="D33" s="6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71"/>
      <c r="AB33" s="61"/>
    </row>
    <row r="34" spans="1:30" x14ac:dyDescent="0.25">
      <c r="A34" s="150"/>
      <c r="B34" s="147"/>
      <c r="C34" s="154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71"/>
      <c r="AB34" s="61"/>
    </row>
    <row r="35" spans="1:30" ht="15" customHeight="1" x14ac:dyDescent="0.25">
      <c r="A35" s="150"/>
      <c r="B35" s="147"/>
      <c r="C35" s="167" t="s">
        <v>121</v>
      </c>
      <c r="D35" s="65"/>
      <c r="E35" s="63" t="s">
        <v>6</v>
      </c>
      <c r="F35" s="63" t="s">
        <v>122</v>
      </c>
      <c r="G35" s="71" t="s">
        <v>152</v>
      </c>
      <c r="H35" s="63" t="s">
        <v>130</v>
      </c>
      <c r="I35" s="172" t="s">
        <v>106</v>
      </c>
      <c r="J35" s="63" t="s">
        <v>157</v>
      </c>
      <c r="K35" s="61" t="s">
        <v>106</v>
      </c>
      <c r="L35" s="61">
        <v>10</v>
      </c>
      <c r="M35" s="61">
        <v>1</v>
      </c>
      <c r="N35" s="61">
        <f>L35*M35</f>
        <v>10</v>
      </c>
      <c r="O35" s="166" t="str">
        <f>IF(N35&lt;5,"Bajo",IF(N35&gt;=24,"Muy Alto",IF(AND(N35&gt;=6,N35&lt;9),"Medio ",IF(AND(N35&gt;=10,N35&lt;21),"Alto "))))</f>
        <v xml:space="preserve">Alto </v>
      </c>
      <c r="P35" s="61">
        <v>100</v>
      </c>
      <c r="Q35" s="61">
        <f>N35*P35</f>
        <v>1000</v>
      </c>
      <c r="R35" s="63" t="str">
        <f>IF(Q35&lt;21,"IV",IF(AND(Q35&gt;=600,Q35&lt;4000),"I",IF(AND(Q35&gt;=40,Q35&lt;120),"III ",IF(AND(Q35&gt;=150,Q35&lt;501),"II"))))</f>
        <v>I</v>
      </c>
      <c r="S35" s="63" t="str">
        <f>IF(Q11&lt;21,"Aceptable",IF(Q11&gt;599,"No Aceptable",IF(AND(Q11&gt;=40,Q11&lt;120),"Aceptable ",IF(AND(Q11&gt;=121,Q11&lt;500),"No Aceptable o Aceptable con control específico"))))</f>
        <v>No Aceptable o Aceptable con control específico</v>
      </c>
      <c r="T35" s="61">
        <v>2</v>
      </c>
      <c r="U35" s="63" t="s">
        <v>123</v>
      </c>
      <c r="V35" s="63" t="s">
        <v>6</v>
      </c>
      <c r="W35" s="70" t="s">
        <v>137</v>
      </c>
      <c r="X35" s="70" t="s">
        <v>137</v>
      </c>
      <c r="Y35" s="63" t="s">
        <v>162</v>
      </c>
      <c r="Z35" s="63" t="s">
        <v>124</v>
      </c>
      <c r="AA35" s="70" t="s">
        <v>125</v>
      </c>
      <c r="AB35" s="70" t="s">
        <v>137</v>
      </c>
    </row>
    <row r="36" spans="1:30" x14ac:dyDescent="0.25">
      <c r="A36" s="150"/>
      <c r="B36" s="147"/>
      <c r="C36" s="168"/>
      <c r="D36" s="65"/>
      <c r="E36" s="61"/>
      <c r="F36" s="61"/>
      <c r="G36" s="71"/>
      <c r="H36" s="61"/>
      <c r="I36" s="61"/>
      <c r="J36" s="61"/>
      <c r="K36" s="61"/>
      <c r="L36" s="61"/>
      <c r="M36" s="61"/>
      <c r="N36" s="61"/>
      <c r="O36" s="62"/>
      <c r="P36" s="61"/>
      <c r="Q36" s="61"/>
      <c r="R36" s="61"/>
      <c r="S36" s="61"/>
      <c r="T36" s="61"/>
      <c r="U36" s="61"/>
      <c r="V36" s="61"/>
      <c r="W36" s="71"/>
      <c r="X36" s="71"/>
      <c r="Y36" s="61"/>
      <c r="Z36" s="61"/>
      <c r="AA36" s="71"/>
      <c r="AB36" s="71"/>
    </row>
    <row r="37" spans="1:30" x14ac:dyDescent="0.25">
      <c r="A37" s="150"/>
      <c r="B37" s="147"/>
      <c r="C37" s="168"/>
      <c r="D37" s="65"/>
      <c r="E37" s="61"/>
      <c r="F37" s="61"/>
      <c r="G37" s="71"/>
      <c r="H37" s="61"/>
      <c r="I37" s="61"/>
      <c r="J37" s="61"/>
      <c r="K37" s="61"/>
      <c r="L37" s="61"/>
      <c r="M37" s="61"/>
      <c r="N37" s="61"/>
      <c r="O37" s="62"/>
      <c r="P37" s="61"/>
      <c r="Q37" s="61"/>
      <c r="R37" s="61"/>
      <c r="S37" s="61"/>
      <c r="T37" s="61"/>
      <c r="U37" s="61"/>
      <c r="V37" s="61"/>
      <c r="W37" s="71"/>
      <c r="X37" s="71"/>
      <c r="Y37" s="61"/>
      <c r="Z37" s="61"/>
      <c r="AA37" s="71"/>
      <c r="AB37" s="71"/>
    </row>
    <row r="38" spans="1:30" x14ac:dyDescent="0.25">
      <c r="A38" s="150"/>
      <c r="B38" s="147"/>
      <c r="C38" s="168"/>
      <c r="D38" s="65"/>
      <c r="E38" s="61"/>
      <c r="F38" s="61"/>
      <c r="G38" s="71"/>
      <c r="H38" s="61"/>
      <c r="I38" s="61"/>
      <c r="J38" s="61"/>
      <c r="K38" s="61"/>
      <c r="L38" s="61"/>
      <c r="M38" s="61"/>
      <c r="N38" s="61"/>
      <c r="O38" s="62"/>
      <c r="P38" s="61"/>
      <c r="Q38" s="61"/>
      <c r="R38" s="61"/>
      <c r="S38" s="61"/>
      <c r="T38" s="61"/>
      <c r="U38" s="61"/>
      <c r="V38" s="61"/>
      <c r="W38" s="71"/>
      <c r="X38" s="71"/>
      <c r="Y38" s="61"/>
      <c r="Z38" s="61"/>
      <c r="AA38" s="71"/>
      <c r="AB38" s="71"/>
    </row>
    <row r="39" spans="1:30" x14ac:dyDescent="0.25">
      <c r="A39" s="150"/>
      <c r="B39" s="147"/>
      <c r="C39" s="168"/>
      <c r="D39" s="65"/>
      <c r="E39" s="61"/>
      <c r="F39" s="61"/>
      <c r="G39" s="71"/>
      <c r="H39" s="61"/>
      <c r="I39" s="61"/>
      <c r="J39" s="61"/>
      <c r="K39" s="61"/>
      <c r="L39" s="61"/>
      <c r="M39" s="61"/>
      <c r="N39" s="61"/>
      <c r="O39" s="62"/>
      <c r="P39" s="61"/>
      <c r="Q39" s="61"/>
      <c r="R39" s="61"/>
      <c r="S39" s="61"/>
      <c r="T39" s="61"/>
      <c r="U39" s="61"/>
      <c r="V39" s="61"/>
      <c r="W39" s="71"/>
      <c r="X39" s="71"/>
      <c r="Y39" s="61"/>
      <c r="Z39" s="61"/>
      <c r="AA39" s="71"/>
      <c r="AB39" s="71"/>
    </row>
    <row r="40" spans="1:30" x14ac:dyDescent="0.25">
      <c r="A40" s="150"/>
      <c r="B40" s="147"/>
      <c r="C40" s="168"/>
      <c r="D40" s="65"/>
      <c r="E40" s="61"/>
      <c r="F40" s="61"/>
      <c r="G40" s="71"/>
      <c r="H40" s="61"/>
      <c r="I40" s="61"/>
      <c r="J40" s="61"/>
      <c r="K40" s="61"/>
      <c r="L40" s="61"/>
      <c r="M40" s="61"/>
      <c r="N40" s="61"/>
      <c r="O40" s="62"/>
      <c r="P40" s="61"/>
      <c r="Q40" s="61"/>
      <c r="R40" s="61"/>
      <c r="S40" s="61"/>
      <c r="T40" s="61"/>
      <c r="U40" s="61"/>
      <c r="V40" s="61"/>
      <c r="W40" s="71"/>
      <c r="X40" s="71"/>
      <c r="Y40" s="61"/>
      <c r="Z40" s="61"/>
      <c r="AA40" s="71"/>
      <c r="AB40" s="71"/>
    </row>
    <row r="41" spans="1:30" x14ac:dyDescent="0.25">
      <c r="A41" s="150"/>
      <c r="B41" s="147"/>
      <c r="C41" s="168"/>
      <c r="D41" s="65"/>
      <c r="E41" s="61"/>
      <c r="F41" s="61"/>
      <c r="G41" s="71"/>
      <c r="H41" s="61"/>
      <c r="I41" s="61"/>
      <c r="J41" s="61"/>
      <c r="K41" s="61"/>
      <c r="L41" s="61"/>
      <c r="M41" s="61"/>
      <c r="N41" s="61"/>
      <c r="O41" s="62"/>
      <c r="P41" s="61"/>
      <c r="Q41" s="61"/>
      <c r="R41" s="61"/>
      <c r="S41" s="61"/>
      <c r="T41" s="61"/>
      <c r="U41" s="61"/>
      <c r="V41" s="61"/>
      <c r="W41" s="71"/>
      <c r="X41" s="71"/>
      <c r="Y41" s="61"/>
      <c r="Z41" s="61"/>
      <c r="AA41" s="71"/>
      <c r="AB41" s="71"/>
    </row>
    <row r="42" spans="1:30" ht="27.75" customHeight="1" x14ac:dyDescent="0.25">
      <c r="A42" s="150"/>
      <c r="B42" s="147"/>
      <c r="C42" s="169"/>
      <c r="D42" s="155"/>
      <c r="E42" s="156"/>
      <c r="F42" s="61"/>
      <c r="G42" s="71"/>
      <c r="H42" s="156"/>
      <c r="I42" s="156"/>
      <c r="J42" s="156"/>
      <c r="K42" s="156"/>
      <c r="L42" s="156"/>
      <c r="M42" s="156"/>
      <c r="N42" s="156"/>
      <c r="O42" s="62"/>
      <c r="P42" s="156"/>
      <c r="Q42" s="156"/>
      <c r="R42" s="156"/>
      <c r="S42" s="156"/>
      <c r="T42" s="156"/>
      <c r="U42" s="156"/>
      <c r="V42" s="156"/>
      <c r="W42" s="170"/>
      <c r="X42" s="170"/>
      <c r="Y42" s="156"/>
      <c r="Z42" s="171"/>
      <c r="AA42" s="170"/>
      <c r="AB42" s="170"/>
      <c r="AD42" s="30"/>
    </row>
    <row r="43" spans="1:30" ht="60" customHeight="1" x14ac:dyDescent="0.25">
      <c r="A43" s="150"/>
      <c r="B43" s="147"/>
      <c r="C43" s="64" t="s">
        <v>126</v>
      </c>
      <c r="D43" s="64" t="s">
        <v>127</v>
      </c>
      <c r="E43" s="51" t="s">
        <v>8</v>
      </c>
      <c r="F43" s="55" t="s">
        <v>128</v>
      </c>
      <c r="G43" s="55" t="s">
        <v>153</v>
      </c>
      <c r="H43" s="51" t="s">
        <v>129</v>
      </c>
      <c r="I43" s="51" t="s">
        <v>106</v>
      </c>
      <c r="J43" s="54" t="s">
        <v>106</v>
      </c>
      <c r="K43" s="54" t="s">
        <v>106</v>
      </c>
      <c r="L43" s="51">
        <v>6</v>
      </c>
      <c r="M43" s="51">
        <v>1</v>
      </c>
      <c r="N43" s="51">
        <f>L43*M43</f>
        <v>6</v>
      </c>
      <c r="O43" s="68" t="str">
        <f>IF(N43&lt;5,"Bajo",IF(N43&gt;=24,"Muy Alto",IF(AND(N43&gt;=6,N43&lt;9),"Medio ",IF(AND(N43&gt;=10,N43&lt;21),"Alto "))))</f>
        <v xml:space="preserve">Medio </v>
      </c>
      <c r="P43" s="51">
        <v>25</v>
      </c>
      <c r="Q43" s="51">
        <f>N43*P43</f>
        <v>150</v>
      </c>
      <c r="R43" s="51" t="str">
        <f>IF(Q43&lt;21,"IV",IF(AND(Q43&gt;=600,Q43&lt;4000),"I",IF(AND(Q43&gt;=40,Q43&lt;120),"III ",IF(AND(Q43&gt;=150,Q43&lt;501),"II"))))</f>
        <v>II</v>
      </c>
      <c r="S43" s="51" t="str">
        <f>IF(Q43&lt;21,"Aceptable",IF(Q43&gt;599,"No Aceptable",IF(AND(Q43&gt;=40,Q43&lt;120),"Aceptable ",IF(AND(Q43&gt;=121,Q43&lt;500),"No Aceptable o Aceptable con control específico"))))</f>
        <v>No Aceptable o Aceptable con control específico</v>
      </c>
      <c r="T43" s="51">
        <v>2</v>
      </c>
      <c r="U43" s="54" t="s">
        <v>160</v>
      </c>
      <c r="V43" s="51" t="s">
        <v>6</v>
      </c>
      <c r="W43" s="57" t="s">
        <v>137</v>
      </c>
      <c r="X43" s="57" t="s">
        <v>137</v>
      </c>
      <c r="Y43" s="51" t="s">
        <v>131</v>
      </c>
      <c r="Z43" s="55" t="s">
        <v>132</v>
      </c>
      <c r="AA43" s="57" t="s">
        <v>137</v>
      </c>
      <c r="AB43" s="173" t="s">
        <v>137</v>
      </c>
    </row>
    <row r="44" spans="1:30" ht="103.5" customHeight="1" x14ac:dyDescent="0.25">
      <c r="A44" s="150"/>
      <c r="B44" s="147"/>
      <c r="C44" s="65"/>
      <c r="D44" s="65"/>
      <c r="E44" s="52"/>
      <c r="F44" s="55"/>
      <c r="G44" s="55"/>
      <c r="H44" s="52"/>
      <c r="I44" s="52"/>
      <c r="J44" s="55"/>
      <c r="K44" s="55"/>
      <c r="L44" s="52"/>
      <c r="M44" s="52"/>
      <c r="N44" s="52"/>
      <c r="O44" s="68"/>
      <c r="P44" s="52"/>
      <c r="Q44" s="52"/>
      <c r="R44" s="52"/>
      <c r="S44" s="52"/>
      <c r="T44" s="52"/>
      <c r="U44" s="55"/>
      <c r="V44" s="52"/>
      <c r="W44" s="58"/>
      <c r="X44" s="58"/>
      <c r="Y44" s="52"/>
      <c r="Z44" s="55"/>
      <c r="AA44" s="58"/>
      <c r="AB44" s="174"/>
    </row>
    <row r="45" spans="1:30" ht="45" hidden="1" customHeight="1" x14ac:dyDescent="0.25">
      <c r="A45" s="150"/>
      <c r="B45" s="147"/>
      <c r="C45" s="65"/>
      <c r="D45" s="65"/>
      <c r="E45" s="52"/>
      <c r="F45" s="55"/>
      <c r="G45" s="55"/>
      <c r="H45" s="52"/>
      <c r="I45" s="52"/>
      <c r="J45" s="55"/>
      <c r="K45" s="55"/>
      <c r="L45" s="52"/>
      <c r="M45" s="52"/>
      <c r="N45" s="52"/>
      <c r="O45" s="68"/>
      <c r="P45" s="52"/>
      <c r="Q45" s="52"/>
      <c r="R45" s="52"/>
      <c r="S45" s="52"/>
      <c r="T45" s="52"/>
      <c r="U45" s="55"/>
      <c r="V45" s="52"/>
      <c r="W45" s="58"/>
      <c r="X45" s="58"/>
      <c r="Y45" s="52"/>
      <c r="Z45" s="55"/>
      <c r="AA45" s="58"/>
      <c r="AB45" s="174"/>
    </row>
    <row r="46" spans="1:30" ht="25.5" hidden="1" customHeight="1" x14ac:dyDescent="0.25">
      <c r="A46" s="150"/>
      <c r="B46" s="147"/>
      <c r="C46" s="65"/>
      <c r="D46" s="65"/>
      <c r="E46" s="52"/>
      <c r="F46" s="55"/>
      <c r="G46" s="55"/>
      <c r="H46" s="52"/>
      <c r="I46" s="52"/>
      <c r="J46" s="55"/>
      <c r="K46" s="55"/>
      <c r="L46" s="52"/>
      <c r="M46" s="52"/>
      <c r="N46" s="52"/>
      <c r="O46" s="68"/>
      <c r="P46" s="52"/>
      <c r="Q46" s="52"/>
      <c r="R46" s="52"/>
      <c r="S46" s="52"/>
      <c r="T46" s="52"/>
      <c r="U46" s="55"/>
      <c r="V46" s="52"/>
      <c r="W46" s="58"/>
      <c r="X46" s="58"/>
      <c r="Y46" s="52"/>
      <c r="Z46" s="55"/>
      <c r="AA46" s="58"/>
      <c r="AB46" s="174"/>
    </row>
    <row r="47" spans="1:30" ht="21.75" hidden="1" customHeight="1" x14ac:dyDescent="0.25">
      <c r="A47" s="150"/>
      <c r="B47" s="147"/>
      <c r="C47" s="65"/>
      <c r="D47" s="65"/>
      <c r="E47" s="52"/>
      <c r="F47" s="55"/>
      <c r="G47" s="55"/>
      <c r="H47" s="52"/>
      <c r="I47" s="52"/>
      <c r="J47" s="55"/>
      <c r="K47" s="55"/>
      <c r="L47" s="52"/>
      <c r="M47" s="52"/>
      <c r="N47" s="52"/>
      <c r="O47" s="68"/>
      <c r="P47" s="52"/>
      <c r="Q47" s="52"/>
      <c r="R47" s="52"/>
      <c r="S47" s="52"/>
      <c r="T47" s="52"/>
      <c r="U47" s="55"/>
      <c r="V47" s="52"/>
      <c r="W47" s="58"/>
      <c r="X47" s="58"/>
      <c r="Y47" s="52"/>
      <c r="Z47" s="55"/>
      <c r="AA47" s="58"/>
      <c r="AB47" s="174"/>
    </row>
    <row r="48" spans="1:30" ht="18" hidden="1" customHeight="1" x14ac:dyDescent="0.25">
      <c r="A48" s="150"/>
      <c r="B48" s="147"/>
      <c r="C48" s="65"/>
      <c r="D48" s="65"/>
      <c r="E48" s="52"/>
      <c r="F48" s="55"/>
      <c r="G48" s="55"/>
      <c r="H48" s="52"/>
      <c r="I48" s="52"/>
      <c r="J48" s="55"/>
      <c r="K48" s="55"/>
      <c r="L48" s="52"/>
      <c r="M48" s="52"/>
      <c r="N48" s="52"/>
      <c r="O48" s="68"/>
      <c r="P48" s="52"/>
      <c r="Q48" s="52"/>
      <c r="R48" s="52"/>
      <c r="S48" s="52"/>
      <c r="T48" s="52"/>
      <c r="U48" s="55"/>
      <c r="V48" s="52"/>
      <c r="W48" s="58"/>
      <c r="X48" s="58"/>
      <c r="Y48" s="52"/>
      <c r="Z48" s="55"/>
      <c r="AA48" s="58"/>
      <c r="AB48" s="174"/>
    </row>
    <row r="49" spans="1:28" ht="27" hidden="1" customHeight="1" x14ac:dyDescent="0.25">
      <c r="A49" s="150"/>
      <c r="B49" s="147"/>
      <c r="C49" s="65"/>
      <c r="D49" s="65"/>
      <c r="E49" s="52"/>
      <c r="F49" s="55"/>
      <c r="G49" s="55"/>
      <c r="H49" s="52"/>
      <c r="I49" s="52"/>
      <c r="J49" s="55"/>
      <c r="K49" s="55"/>
      <c r="L49" s="52"/>
      <c r="M49" s="52"/>
      <c r="N49" s="52"/>
      <c r="O49" s="68"/>
      <c r="P49" s="52"/>
      <c r="Q49" s="52"/>
      <c r="R49" s="52"/>
      <c r="S49" s="52"/>
      <c r="T49" s="52"/>
      <c r="U49" s="55"/>
      <c r="V49" s="52"/>
      <c r="W49" s="58"/>
      <c r="X49" s="58"/>
      <c r="Y49" s="52"/>
      <c r="Z49" s="55"/>
      <c r="AA49" s="58"/>
      <c r="AB49" s="174"/>
    </row>
    <row r="50" spans="1:28" ht="31.5" hidden="1" customHeight="1" x14ac:dyDescent="0.25">
      <c r="A50" s="150"/>
      <c r="B50" s="147"/>
      <c r="C50" s="65"/>
      <c r="D50" s="65"/>
      <c r="E50" s="52"/>
      <c r="F50" s="55"/>
      <c r="G50" s="55"/>
      <c r="H50" s="52"/>
      <c r="I50" s="52"/>
      <c r="J50" s="55"/>
      <c r="K50" s="55"/>
      <c r="L50" s="52"/>
      <c r="M50" s="52"/>
      <c r="N50" s="52"/>
      <c r="O50" s="68"/>
      <c r="P50" s="52"/>
      <c r="Q50" s="52"/>
      <c r="R50" s="52"/>
      <c r="S50" s="52"/>
      <c r="T50" s="52"/>
      <c r="U50" s="55"/>
      <c r="V50" s="52"/>
      <c r="W50" s="58"/>
      <c r="X50" s="58"/>
      <c r="Y50" s="52"/>
      <c r="Z50" s="55"/>
      <c r="AA50" s="58"/>
      <c r="AB50" s="174"/>
    </row>
    <row r="51" spans="1:28" ht="42" hidden="1" customHeight="1" x14ac:dyDescent="0.25">
      <c r="A51" s="150"/>
      <c r="B51" s="147"/>
      <c r="C51" s="65"/>
      <c r="D51" s="65"/>
      <c r="E51" s="52"/>
      <c r="F51" s="55"/>
      <c r="G51" s="55"/>
      <c r="H51" s="52"/>
      <c r="I51" s="52"/>
      <c r="J51" s="55"/>
      <c r="K51" s="55"/>
      <c r="L51" s="52"/>
      <c r="M51" s="52"/>
      <c r="N51" s="52"/>
      <c r="O51" s="68"/>
      <c r="P51" s="52"/>
      <c r="Q51" s="52"/>
      <c r="R51" s="52"/>
      <c r="S51" s="52"/>
      <c r="T51" s="52"/>
      <c r="U51" s="55"/>
      <c r="V51" s="52"/>
      <c r="W51" s="58"/>
      <c r="X51" s="58"/>
      <c r="Y51" s="52"/>
      <c r="Z51" s="55"/>
      <c r="AA51" s="58"/>
      <c r="AB51" s="174"/>
    </row>
    <row r="52" spans="1:28" ht="32.25" hidden="1" customHeight="1" x14ac:dyDescent="0.25">
      <c r="A52" s="150"/>
      <c r="B52" s="147"/>
      <c r="C52" s="65"/>
      <c r="D52" s="65"/>
      <c r="E52" s="52"/>
      <c r="F52" s="55"/>
      <c r="G52" s="55"/>
      <c r="H52" s="52"/>
      <c r="I52" s="52"/>
      <c r="J52" s="55"/>
      <c r="K52" s="55"/>
      <c r="L52" s="52"/>
      <c r="M52" s="52"/>
      <c r="N52" s="52"/>
      <c r="O52" s="68"/>
      <c r="P52" s="52"/>
      <c r="Q52" s="52"/>
      <c r="R52" s="52"/>
      <c r="S52" s="52"/>
      <c r="T52" s="52"/>
      <c r="U52" s="55"/>
      <c r="V52" s="52"/>
      <c r="W52" s="58"/>
      <c r="X52" s="58"/>
      <c r="Y52" s="52"/>
      <c r="Z52" s="55"/>
      <c r="AA52" s="58"/>
      <c r="AB52" s="174"/>
    </row>
    <row r="53" spans="1:28" ht="18.75" customHeight="1" x14ac:dyDescent="0.25">
      <c r="A53" s="150"/>
      <c r="B53" s="147"/>
      <c r="C53" s="65"/>
      <c r="D53" s="65"/>
      <c r="E53" s="52"/>
      <c r="F53" s="55"/>
      <c r="G53" s="55"/>
      <c r="H53" s="52"/>
      <c r="I53" s="52"/>
      <c r="J53" s="55"/>
      <c r="K53" s="55"/>
      <c r="L53" s="52"/>
      <c r="M53" s="52"/>
      <c r="N53" s="52"/>
      <c r="O53" s="68"/>
      <c r="P53" s="52"/>
      <c r="Q53" s="52"/>
      <c r="R53" s="52"/>
      <c r="S53" s="52"/>
      <c r="T53" s="52"/>
      <c r="U53" s="55"/>
      <c r="V53" s="52"/>
      <c r="W53" s="59"/>
      <c r="X53" s="59"/>
      <c r="Y53" s="52"/>
      <c r="Z53" s="55"/>
      <c r="AA53" s="59"/>
      <c r="AB53" s="175"/>
    </row>
    <row r="54" spans="1:28" ht="15" customHeight="1" x14ac:dyDescent="0.25">
      <c r="A54" s="150"/>
      <c r="B54" s="147"/>
      <c r="C54" s="65"/>
      <c r="D54" s="64" t="s">
        <v>156</v>
      </c>
      <c r="E54" s="51" t="s">
        <v>6</v>
      </c>
      <c r="F54" s="60" t="s">
        <v>154</v>
      </c>
      <c r="G54" s="60" t="s">
        <v>155</v>
      </c>
      <c r="H54" s="51" t="s">
        <v>147</v>
      </c>
      <c r="I54" s="51" t="s">
        <v>106</v>
      </c>
      <c r="J54" s="54" t="s">
        <v>106</v>
      </c>
      <c r="K54" s="54" t="s">
        <v>106</v>
      </c>
      <c r="L54" s="51">
        <v>6</v>
      </c>
      <c r="M54" s="51">
        <v>1</v>
      </c>
      <c r="N54" s="51">
        <f>L54*M54</f>
        <v>6</v>
      </c>
      <c r="O54" s="67" t="str">
        <f>IF(N54&lt;5,"Bajo",IF(N54&gt;=24,"Muy Alto",IF(AND(N54&gt;=6,N54&lt;9),"Medio ",IF(AND(N54&gt;=10,N54&lt;21),"Alto "))))</f>
        <v xml:space="preserve">Medio </v>
      </c>
      <c r="P54" s="51">
        <v>10</v>
      </c>
      <c r="Q54" s="51">
        <f>N54*P54</f>
        <v>60</v>
      </c>
      <c r="R54" s="51" t="str">
        <f>IF(Q54&lt;21,"IV",IF(AND(Q54&gt;=600,Q54&lt;4000),"I",IF(AND(Q54&gt;=40,Q54&lt;120),"III ",IF(AND(Q54&gt;=150,Q54&lt;501),"II"))))</f>
        <v xml:space="preserve">III </v>
      </c>
      <c r="S54" s="51" t="str">
        <f>IF(Q54&lt;21,"Aceptable",IF(Q54&gt;599,"No Aceptable",IF(AND(Q54&gt;=40,Q54&lt;120),"Aceptable ",IF(AND(Q54&gt;=121,Q54&lt;500),"No Aceptable o Aceptable con control específico"))))</f>
        <v xml:space="preserve">Aceptable </v>
      </c>
      <c r="T54" s="51">
        <v>2</v>
      </c>
      <c r="U54" s="54" t="s">
        <v>148</v>
      </c>
      <c r="V54" s="51" t="s">
        <v>6</v>
      </c>
      <c r="W54" s="57" t="s">
        <v>137</v>
      </c>
      <c r="X54" s="57" t="s">
        <v>166</v>
      </c>
      <c r="Y54" s="51" t="s">
        <v>149</v>
      </c>
      <c r="Z54" s="60" t="s">
        <v>150</v>
      </c>
      <c r="AA54" s="57" t="s">
        <v>137</v>
      </c>
      <c r="AB54" s="54" t="s">
        <v>137</v>
      </c>
    </row>
    <row r="55" spans="1:28" x14ac:dyDescent="0.25">
      <c r="A55" s="150"/>
      <c r="B55" s="147"/>
      <c r="C55" s="65"/>
      <c r="D55" s="65"/>
      <c r="E55" s="52"/>
      <c r="F55" s="55"/>
      <c r="G55" s="55"/>
      <c r="H55" s="52"/>
      <c r="I55" s="52"/>
      <c r="J55" s="55"/>
      <c r="K55" s="55"/>
      <c r="L55" s="52"/>
      <c r="M55" s="52"/>
      <c r="N55" s="52"/>
      <c r="O55" s="68"/>
      <c r="P55" s="52"/>
      <c r="Q55" s="52"/>
      <c r="R55" s="52"/>
      <c r="S55" s="52"/>
      <c r="T55" s="52"/>
      <c r="U55" s="55"/>
      <c r="V55" s="52"/>
      <c r="W55" s="58"/>
      <c r="X55" s="58"/>
      <c r="Y55" s="52"/>
      <c r="Z55" s="55"/>
      <c r="AA55" s="58"/>
      <c r="AB55" s="55"/>
    </row>
    <row r="56" spans="1:28" x14ac:dyDescent="0.25">
      <c r="A56" s="150"/>
      <c r="B56" s="147"/>
      <c r="C56" s="65"/>
      <c r="D56" s="65"/>
      <c r="E56" s="52"/>
      <c r="F56" s="55"/>
      <c r="G56" s="55"/>
      <c r="H56" s="52"/>
      <c r="I56" s="52"/>
      <c r="J56" s="55"/>
      <c r="K56" s="55"/>
      <c r="L56" s="52"/>
      <c r="M56" s="52"/>
      <c r="N56" s="52"/>
      <c r="O56" s="68"/>
      <c r="P56" s="52"/>
      <c r="Q56" s="52"/>
      <c r="R56" s="52"/>
      <c r="S56" s="52"/>
      <c r="T56" s="52"/>
      <c r="U56" s="55"/>
      <c r="V56" s="52"/>
      <c r="W56" s="58"/>
      <c r="X56" s="58"/>
      <c r="Y56" s="52"/>
      <c r="Z56" s="55"/>
      <c r="AA56" s="58"/>
      <c r="AB56" s="55"/>
    </row>
    <row r="57" spans="1:28" x14ac:dyDescent="0.25">
      <c r="A57" s="150"/>
      <c r="B57" s="147"/>
      <c r="C57" s="65"/>
      <c r="D57" s="65"/>
      <c r="E57" s="52"/>
      <c r="F57" s="55"/>
      <c r="G57" s="55"/>
      <c r="H57" s="52"/>
      <c r="I57" s="52"/>
      <c r="J57" s="55"/>
      <c r="K57" s="55"/>
      <c r="L57" s="52"/>
      <c r="M57" s="52"/>
      <c r="N57" s="52"/>
      <c r="O57" s="68"/>
      <c r="P57" s="52"/>
      <c r="Q57" s="52"/>
      <c r="R57" s="52"/>
      <c r="S57" s="52"/>
      <c r="T57" s="52"/>
      <c r="U57" s="55"/>
      <c r="V57" s="52"/>
      <c r="W57" s="58"/>
      <c r="X57" s="58"/>
      <c r="Y57" s="52"/>
      <c r="Z57" s="55"/>
      <c r="AA57" s="58"/>
      <c r="AB57" s="55"/>
    </row>
    <row r="58" spans="1:28" x14ac:dyDescent="0.25">
      <c r="A58" s="150"/>
      <c r="B58" s="147"/>
      <c r="C58" s="65"/>
      <c r="D58" s="65"/>
      <c r="E58" s="52"/>
      <c r="F58" s="55"/>
      <c r="G58" s="55"/>
      <c r="H58" s="52"/>
      <c r="I58" s="52"/>
      <c r="J58" s="55"/>
      <c r="K58" s="55"/>
      <c r="L58" s="52"/>
      <c r="M58" s="52"/>
      <c r="N58" s="52"/>
      <c r="O58" s="68"/>
      <c r="P58" s="52"/>
      <c r="Q58" s="52"/>
      <c r="R58" s="52"/>
      <c r="S58" s="52"/>
      <c r="T58" s="52"/>
      <c r="U58" s="55"/>
      <c r="V58" s="52"/>
      <c r="W58" s="58"/>
      <c r="X58" s="58"/>
      <c r="Y58" s="52"/>
      <c r="Z58" s="55"/>
      <c r="AA58" s="58"/>
      <c r="AB58" s="55"/>
    </row>
    <row r="59" spans="1:28" x14ac:dyDescent="0.25">
      <c r="A59" s="150"/>
      <c r="B59" s="147"/>
      <c r="C59" s="65"/>
      <c r="D59" s="65"/>
      <c r="E59" s="52"/>
      <c r="F59" s="55"/>
      <c r="G59" s="55"/>
      <c r="H59" s="52"/>
      <c r="I59" s="52"/>
      <c r="J59" s="55"/>
      <c r="K59" s="55"/>
      <c r="L59" s="52"/>
      <c r="M59" s="52"/>
      <c r="N59" s="52"/>
      <c r="O59" s="68"/>
      <c r="P59" s="52"/>
      <c r="Q59" s="52"/>
      <c r="R59" s="52"/>
      <c r="S59" s="52"/>
      <c r="T59" s="52"/>
      <c r="U59" s="55"/>
      <c r="V59" s="52"/>
      <c r="W59" s="58"/>
      <c r="X59" s="58"/>
      <c r="Y59" s="52"/>
      <c r="Z59" s="55"/>
      <c r="AA59" s="58"/>
      <c r="AB59" s="55"/>
    </row>
    <row r="60" spans="1:28" x14ac:dyDescent="0.25">
      <c r="A60" s="150"/>
      <c r="B60" s="147"/>
      <c r="C60" s="65"/>
      <c r="D60" s="65"/>
      <c r="E60" s="52"/>
      <c r="F60" s="55"/>
      <c r="G60" s="55"/>
      <c r="H60" s="52"/>
      <c r="I60" s="52"/>
      <c r="J60" s="55"/>
      <c r="K60" s="55"/>
      <c r="L60" s="52"/>
      <c r="M60" s="52"/>
      <c r="N60" s="52"/>
      <c r="O60" s="68"/>
      <c r="P60" s="52"/>
      <c r="Q60" s="52"/>
      <c r="R60" s="52"/>
      <c r="S60" s="52"/>
      <c r="T60" s="52"/>
      <c r="U60" s="55"/>
      <c r="V60" s="52"/>
      <c r="W60" s="58"/>
      <c r="X60" s="58"/>
      <c r="Y60" s="52"/>
      <c r="Z60" s="55"/>
      <c r="AA60" s="58"/>
      <c r="AB60" s="55"/>
    </row>
    <row r="61" spans="1:28" x14ac:dyDescent="0.25">
      <c r="A61" s="150"/>
      <c r="B61" s="147"/>
      <c r="C61" s="65"/>
      <c r="D61" s="65"/>
      <c r="E61" s="52"/>
      <c r="F61" s="55"/>
      <c r="G61" s="55"/>
      <c r="H61" s="52"/>
      <c r="I61" s="52"/>
      <c r="J61" s="55"/>
      <c r="K61" s="55"/>
      <c r="L61" s="52"/>
      <c r="M61" s="52"/>
      <c r="N61" s="52"/>
      <c r="O61" s="68"/>
      <c r="P61" s="52"/>
      <c r="Q61" s="52"/>
      <c r="R61" s="52"/>
      <c r="S61" s="52"/>
      <c r="T61" s="52"/>
      <c r="U61" s="55"/>
      <c r="V61" s="52"/>
      <c r="W61" s="58"/>
      <c r="X61" s="58"/>
      <c r="Y61" s="52"/>
      <c r="Z61" s="55"/>
      <c r="AA61" s="58"/>
      <c r="AB61" s="55"/>
    </row>
    <row r="62" spans="1:28" x14ac:dyDescent="0.25">
      <c r="A62" s="150"/>
      <c r="B62" s="147"/>
      <c r="C62" s="65"/>
      <c r="D62" s="65"/>
      <c r="E62" s="52"/>
      <c r="F62" s="55"/>
      <c r="G62" s="55"/>
      <c r="H62" s="52"/>
      <c r="I62" s="52"/>
      <c r="J62" s="55"/>
      <c r="K62" s="55"/>
      <c r="L62" s="52"/>
      <c r="M62" s="52"/>
      <c r="N62" s="52"/>
      <c r="O62" s="68"/>
      <c r="P62" s="52"/>
      <c r="Q62" s="52"/>
      <c r="R62" s="52"/>
      <c r="S62" s="52"/>
      <c r="T62" s="52"/>
      <c r="U62" s="55"/>
      <c r="V62" s="52"/>
      <c r="W62" s="58"/>
      <c r="X62" s="58"/>
      <c r="Y62" s="52"/>
      <c r="Z62" s="55"/>
      <c r="AA62" s="58"/>
      <c r="AB62" s="55"/>
    </row>
    <row r="63" spans="1:28" x14ac:dyDescent="0.25">
      <c r="A63" s="150"/>
      <c r="B63" s="147"/>
      <c r="C63" s="65"/>
      <c r="D63" s="65"/>
      <c r="E63" s="52"/>
      <c r="F63" s="55"/>
      <c r="G63" s="55"/>
      <c r="H63" s="52"/>
      <c r="I63" s="52"/>
      <c r="J63" s="55"/>
      <c r="K63" s="55"/>
      <c r="L63" s="52"/>
      <c r="M63" s="52"/>
      <c r="N63" s="52"/>
      <c r="O63" s="68"/>
      <c r="P63" s="52"/>
      <c r="Q63" s="52"/>
      <c r="R63" s="52"/>
      <c r="S63" s="52"/>
      <c r="T63" s="52"/>
      <c r="U63" s="55"/>
      <c r="V63" s="52"/>
      <c r="W63" s="58"/>
      <c r="X63" s="58"/>
      <c r="Y63" s="52"/>
      <c r="Z63" s="55"/>
      <c r="AA63" s="58"/>
      <c r="AB63" s="55"/>
    </row>
    <row r="64" spans="1:28" ht="45.75" customHeight="1" x14ac:dyDescent="0.25">
      <c r="A64" s="151"/>
      <c r="B64" s="148"/>
      <c r="C64" s="66"/>
      <c r="D64" s="66"/>
      <c r="E64" s="53"/>
      <c r="F64" s="56"/>
      <c r="G64" s="56"/>
      <c r="H64" s="53"/>
      <c r="I64" s="53"/>
      <c r="J64" s="56"/>
      <c r="K64" s="56"/>
      <c r="L64" s="53"/>
      <c r="M64" s="53"/>
      <c r="N64" s="53"/>
      <c r="O64" s="69"/>
      <c r="P64" s="53"/>
      <c r="Q64" s="53"/>
      <c r="R64" s="53"/>
      <c r="S64" s="53"/>
      <c r="T64" s="53"/>
      <c r="U64" s="56"/>
      <c r="V64" s="53"/>
      <c r="W64" s="59"/>
      <c r="X64" s="59"/>
      <c r="Y64" s="53"/>
      <c r="Z64" s="56"/>
      <c r="AA64" s="59"/>
      <c r="AB64" s="56"/>
    </row>
  </sheetData>
  <mergeCells count="212"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W8:AB8"/>
    <mergeCell ref="T8:V8"/>
    <mergeCell ref="L8:R8"/>
    <mergeCell ref="I8:K8"/>
    <mergeCell ref="F8:G8"/>
    <mergeCell ref="A8:A10"/>
    <mergeCell ref="B8:B10"/>
    <mergeCell ref="C8:C10"/>
    <mergeCell ref="D8:D10"/>
    <mergeCell ref="E8:E10"/>
    <mergeCell ref="F9:F10"/>
    <mergeCell ref="G9:G10"/>
    <mergeCell ref="H8:H10"/>
    <mergeCell ref="I9:I10"/>
    <mergeCell ref="J9:J10"/>
    <mergeCell ref="K9:K10"/>
    <mergeCell ref="L9:L10"/>
    <mergeCell ref="M9:M10"/>
    <mergeCell ref="N9:N10"/>
    <mergeCell ref="O9:O10"/>
    <mergeCell ref="P9:P10"/>
    <mergeCell ref="Z9:Z10"/>
    <mergeCell ref="AA9:AA10"/>
    <mergeCell ref="AB9:AB10"/>
    <mergeCell ref="Y43:Y53"/>
    <mergeCell ref="Z43:Z53"/>
    <mergeCell ref="AA43:AA53"/>
    <mergeCell ref="AB43:AB53"/>
    <mergeCell ref="P43:P53"/>
    <mergeCell ref="Q43:Q53"/>
    <mergeCell ref="R43:R53"/>
    <mergeCell ref="S43:S53"/>
    <mergeCell ref="T43:T53"/>
    <mergeCell ref="U43:U53"/>
    <mergeCell ref="V43:V53"/>
    <mergeCell ref="W43:W53"/>
    <mergeCell ref="X43:X53"/>
    <mergeCell ref="AA35:AA42"/>
    <mergeCell ref="AB35:AB42"/>
    <mergeCell ref="Z35:Z42"/>
    <mergeCell ref="D43:D53"/>
    <mergeCell ref="F43:F53"/>
    <mergeCell ref="E43:E53"/>
    <mergeCell ref="G43:G53"/>
    <mergeCell ref="H43:H53"/>
    <mergeCell ref="I43:I53"/>
    <mergeCell ref="J43:J53"/>
    <mergeCell ref="K43:K53"/>
    <mergeCell ref="L43:L53"/>
    <mergeCell ref="M43:M53"/>
    <mergeCell ref="N43:N53"/>
    <mergeCell ref="O43:O53"/>
    <mergeCell ref="R35:R42"/>
    <mergeCell ref="S35:S42"/>
    <mergeCell ref="T35:T42"/>
    <mergeCell ref="U35:U42"/>
    <mergeCell ref="V35:V42"/>
    <mergeCell ref="W35:W42"/>
    <mergeCell ref="X35:X42"/>
    <mergeCell ref="Y35:Y42"/>
    <mergeCell ref="I35:I42"/>
    <mergeCell ref="K35:K42"/>
    <mergeCell ref="L35:L42"/>
    <mergeCell ref="M35:M42"/>
    <mergeCell ref="N35:N42"/>
    <mergeCell ref="O35:O42"/>
    <mergeCell ref="P35:P42"/>
    <mergeCell ref="Q35:Q42"/>
    <mergeCell ref="C35:C42"/>
    <mergeCell ref="E35:E42"/>
    <mergeCell ref="F35:F42"/>
    <mergeCell ref="G35:G42"/>
    <mergeCell ref="H35:H42"/>
    <mergeCell ref="AA11:AA15"/>
    <mergeCell ref="AB11:AB15"/>
    <mergeCell ref="V16:V25"/>
    <mergeCell ref="W16:W25"/>
    <mergeCell ref="X16:X25"/>
    <mergeCell ref="Y16:Y25"/>
    <mergeCell ref="Z16:Z25"/>
    <mergeCell ref="AA16:AA25"/>
    <mergeCell ref="AB16:AB25"/>
    <mergeCell ref="V11:V15"/>
    <mergeCell ref="W11:W15"/>
    <mergeCell ref="X11:X15"/>
    <mergeCell ref="Y11:Y15"/>
    <mergeCell ref="Z11:Z15"/>
    <mergeCell ref="U11:U15"/>
    <mergeCell ref="P11:P15"/>
    <mergeCell ref="Q11:Q15"/>
    <mergeCell ref="R11:R15"/>
    <mergeCell ref="S11:S15"/>
    <mergeCell ref="T11:T15"/>
    <mergeCell ref="O16:O25"/>
    <mergeCell ref="O11:O15"/>
    <mergeCell ref="P16:P25"/>
    <mergeCell ref="Q16:Q25"/>
    <mergeCell ref="R16:R25"/>
    <mergeCell ref="S16:S25"/>
    <mergeCell ref="T16:T25"/>
    <mergeCell ref="U16:U25"/>
    <mergeCell ref="A11:A15"/>
    <mergeCell ref="C11:C15"/>
    <mergeCell ref="D11:D15"/>
    <mergeCell ref="E11:E15"/>
    <mergeCell ref="E16:E25"/>
    <mergeCell ref="D16:D25"/>
    <mergeCell ref="A7:E7"/>
    <mergeCell ref="F7:I7"/>
    <mergeCell ref="J7:O7"/>
    <mergeCell ref="N16:N25"/>
    <mergeCell ref="N11:N15"/>
    <mergeCell ref="M11:M15"/>
    <mergeCell ref="L11:L15"/>
    <mergeCell ref="K11:K15"/>
    <mergeCell ref="J16:J25"/>
    <mergeCell ref="K16:K25"/>
    <mergeCell ref="L16:L25"/>
    <mergeCell ref="M16:M25"/>
    <mergeCell ref="B11:B64"/>
    <mergeCell ref="A16:A64"/>
    <mergeCell ref="C43:C64"/>
    <mergeCell ref="C16:C34"/>
    <mergeCell ref="D26:D42"/>
    <mergeCell ref="J35:J42"/>
    <mergeCell ref="P7:AB7"/>
    <mergeCell ref="Z1:AB1"/>
    <mergeCell ref="A1:E1"/>
    <mergeCell ref="Q1:S1"/>
    <mergeCell ref="W1:X1"/>
    <mergeCell ref="F1:P1"/>
    <mergeCell ref="A6:B6"/>
    <mergeCell ref="C6:K6"/>
    <mergeCell ref="P6:AB6"/>
    <mergeCell ref="A3:C3"/>
    <mergeCell ref="N3:S3"/>
    <mergeCell ref="D4:J4"/>
    <mergeCell ref="K4:M4"/>
    <mergeCell ref="N4:S4"/>
    <mergeCell ref="V4:AB4"/>
    <mergeCell ref="A5:B5"/>
    <mergeCell ref="C5:J5"/>
    <mergeCell ref="K5:N5"/>
    <mergeCell ref="O5:U5"/>
    <mergeCell ref="W5:AB5"/>
    <mergeCell ref="A2:S2"/>
    <mergeCell ref="K26:K34"/>
    <mergeCell ref="H16:H25"/>
    <mergeCell ref="G11:G15"/>
    <mergeCell ref="F11:F15"/>
    <mergeCell ref="F16:F25"/>
    <mergeCell ref="G16:G25"/>
    <mergeCell ref="J11:J15"/>
    <mergeCell ref="I11:I15"/>
    <mergeCell ref="I16:I25"/>
    <mergeCell ref="AA26:AA34"/>
    <mergeCell ref="AB26:AB34"/>
    <mergeCell ref="V26:V34"/>
    <mergeCell ref="W26:W34"/>
    <mergeCell ref="X26:X34"/>
    <mergeCell ref="Y26:Y34"/>
    <mergeCell ref="Z26:Z34"/>
    <mergeCell ref="Q26:Q34"/>
    <mergeCell ref="R26:R34"/>
    <mergeCell ref="S26:S34"/>
    <mergeCell ref="T26:T34"/>
    <mergeCell ref="U26:U34"/>
    <mergeCell ref="L26:L34"/>
    <mergeCell ref="M26:M34"/>
    <mergeCell ref="N26:N34"/>
    <mergeCell ref="O26:O34"/>
    <mergeCell ref="P26:P34"/>
    <mergeCell ref="E26:E34"/>
    <mergeCell ref="F26:F34"/>
    <mergeCell ref="G26:G34"/>
    <mergeCell ref="D54:D64"/>
    <mergeCell ref="E54:E64"/>
    <mergeCell ref="F54:F64"/>
    <mergeCell ref="G54:G64"/>
    <mergeCell ref="H54:H64"/>
    <mergeCell ref="I54:I64"/>
    <mergeCell ref="J54:J64"/>
    <mergeCell ref="K54:K64"/>
    <mergeCell ref="L54:L64"/>
    <mergeCell ref="M54:M64"/>
    <mergeCell ref="N54:N64"/>
    <mergeCell ref="O54:O64"/>
    <mergeCell ref="P54:P64"/>
    <mergeCell ref="H26:H34"/>
    <mergeCell ref="I26:I34"/>
    <mergeCell ref="J26:J34"/>
    <mergeCell ref="Q54:Q64"/>
    <mergeCell ref="R54:R64"/>
    <mergeCell ref="AB54:AB64"/>
    <mergeCell ref="S54:S64"/>
    <mergeCell ref="T54:T64"/>
    <mergeCell ref="U54:U64"/>
    <mergeCell ref="V54:V64"/>
    <mergeCell ref="W54:W64"/>
    <mergeCell ref="X54:X64"/>
    <mergeCell ref="Y54:Y64"/>
    <mergeCell ref="Z54:Z64"/>
    <mergeCell ref="AA54:AA6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F33"/>
  <sheetViews>
    <sheetView topLeftCell="A13" zoomScale="80" zoomScaleNormal="80" workbookViewId="0">
      <selection activeCell="C16" sqref="C16"/>
    </sheetView>
  </sheetViews>
  <sheetFormatPr baseColWidth="10" defaultColWidth="10.7109375" defaultRowHeight="15" x14ac:dyDescent="0.25"/>
  <cols>
    <col min="1" max="1" width="19.140625" bestFit="1" customWidth="1"/>
    <col min="2" max="2" width="8.7109375" bestFit="1" customWidth="1"/>
    <col min="3" max="3" width="50.5703125" customWidth="1"/>
    <col min="5" max="5" width="8.42578125" customWidth="1"/>
    <col min="6" max="6" width="33.42578125" customWidth="1"/>
  </cols>
  <sheetData>
    <row r="1" spans="1:3" ht="15.75" thickTop="1" x14ac:dyDescent="0.25">
      <c r="A1" s="201" t="s">
        <v>38</v>
      </c>
      <c r="B1" s="2" t="s">
        <v>56</v>
      </c>
      <c r="C1" s="206" t="s">
        <v>57</v>
      </c>
    </row>
    <row r="2" spans="1:3" ht="15.75" thickBot="1" x14ac:dyDescent="0.3">
      <c r="A2" s="205"/>
      <c r="B2" s="3" t="s">
        <v>58</v>
      </c>
      <c r="C2" s="207"/>
    </row>
    <row r="3" spans="1:3" ht="64.5" thickBot="1" x14ac:dyDescent="0.3">
      <c r="A3" s="4" t="s">
        <v>59</v>
      </c>
      <c r="B3" s="5">
        <v>10</v>
      </c>
      <c r="C3" s="1" t="s">
        <v>60</v>
      </c>
    </row>
    <row r="4" spans="1:3" ht="51.75" thickBot="1" x14ac:dyDescent="0.3">
      <c r="A4" s="4" t="s">
        <v>61</v>
      </c>
      <c r="B4" s="5">
        <v>6</v>
      </c>
      <c r="C4" s="1" t="s">
        <v>62</v>
      </c>
    </row>
    <row r="5" spans="1:3" ht="51.75" thickBot="1" x14ac:dyDescent="0.3">
      <c r="A5" s="4" t="s">
        <v>63</v>
      </c>
      <c r="B5" s="5">
        <v>2</v>
      </c>
      <c r="C5" s="1" t="s">
        <v>64</v>
      </c>
    </row>
    <row r="6" spans="1:3" ht="64.5" thickBot="1" x14ac:dyDescent="0.3">
      <c r="A6" s="6" t="s">
        <v>65</v>
      </c>
      <c r="B6" s="7" t="s">
        <v>66</v>
      </c>
      <c r="C6" s="8" t="s">
        <v>67</v>
      </c>
    </row>
    <row r="7" spans="1:3" ht="16.5" thickTop="1" thickBot="1" x14ac:dyDescent="0.3"/>
    <row r="8" spans="1:3" ht="27" thickTop="1" thickBot="1" x14ac:dyDescent="0.3">
      <c r="A8" s="9" t="s">
        <v>39</v>
      </c>
      <c r="B8" s="10" t="s">
        <v>68</v>
      </c>
      <c r="C8" s="11" t="s">
        <v>57</v>
      </c>
    </row>
    <row r="9" spans="1:3" ht="39" thickBot="1" x14ac:dyDescent="0.3">
      <c r="A9" s="12" t="s">
        <v>69</v>
      </c>
      <c r="B9" s="5">
        <v>4</v>
      </c>
      <c r="C9" s="1" t="s">
        <v>70</v>
      </c>
    </row>
    <row r="10" spans="1:3" ht="26.25" thickBot="1" x14ac:dyDescent="0.3">
      <c r="A10" s="12" t="s">
        <v>71</v>
      </c>
      <c r="B10" s="5">
        <v>3</v>
      </c>
      <c r="C10" s="1" t="s">
        <v>72</v>
      </c>
    </row>
    <row r="11" spans="1:3" ht="26.25" thickBot="1" x14ac:dyDescent="0.3">
      <c r="A11" s="12" t="s">
        <v>73</v>
      </c>
      <c r="B11" s="5">
        <v>2</v>
      </c>
      <c r="C11" s="1" t="s">
        <v>74</v>
      </c>
    </row>
    <row r="12" spans="1:3" ht="26.25" thickBot="1" x14ac:dyDescent="0.3">
      <c r="A12" s="13" t="s">
        <v>75</v>
      </c>
      <c r="B12" s="7">
        <v>1</v>
      </c>
      <c r="C12" s="8" t="s">
        <v>76</v>
      </c>
    </row>
    <row r="13" spans="1:3" ht="16.5" thickTop="1" thickBot="1" x14ac:dyDescent="0.3"/>
    <row r="14" spans="1:3" ht="27.75" thickTop="1" thickBot="1" x14ac:dyDescent="0.3">
      <c r="A14" s="14" t="s">
        <v>77</v>
      </c>
      <c r="B14" s="15" t="s">
        <v>78</v>
      </c>
      <c r="C14" s="16" t="s">
        <v>79</v>
      </c>
    </row>
    <row r="15" spans="1:3" ht="26.25" thickBot="1" x14ac:dyDescent="0.3">
      <c r="A15" s="4" t="s">
        <v>55</v>
      </c>
      <c r="B15" s="5" t="s">
        <v>80</v>
      </c>
      <c r="C15" s="17" t="s">
        <v>81</v>
      </c>
    </row>
    <row r="16" spans="1:3" ht="39" thickBot="1" x14ac:dyDescent="0.3">
      <c r="A16" s="4" t="s">
        <v>82</v>
      </c>
      <c r="B16" s="5" t="s">
        <v>83</v>
      </c>
      <c r="C16" s="17" t="s">
        <v>84</v>
      </c>
    </row>
    <row r="17" spans="1:6" ht="26.25" thickBot="1" x14ac:dyDescent="0.3">
      <c r="A17" s="4" t="s">
        <v>85</v>
      </c>
      <c r="B17" s="5" t="s">
        <v>86</v>
      </c>
      <c r="C17" s="17" t="s">
        <v>87</v>
      </c>
    </row>
    <row r="18" spans="1:6" ht="52.5" thickTop="1" thickBot="1" x14ac:dyDescent="0.3">
      <c r="A18" s="6" t="s">
        <v>88</v>
      </c>
      <c r="B18" s="7">
        <v>20</v>
      </c>
      <c r="C18" s="18" t="s">
        <v>89</v>
      </c>
      <c r="E18" s="19"/>
      <c r="F18" s="20"/>
    </row>
    <row r="19" spans="1:6" ht="27.75" thickTop="1" thickBot="1" x14ac:dyDescent="0.3">
      <c r="E19" s="21" t="s">
        <v>77</v>
      </c>
      <c r="F19" s="22" t="s">
        <v>57</v>
      </c>
    </row>
    <row r="20" spans="1:6" ht="16.5" thickTop="1" thickBot="1" x14ac:dyDescent="0.3">
      <c r="A20" s="201" t="s">
        <v>90</v>
      </c>
      <c r="B20" s="203" t="s">
        <v>91</v>
      </c>
      <c r="C20" s="16" t="s">
        <v>57</v>
      </c>
      <c r="E20" s="23"/>
      <c r="F20" s="24"/>
    </row>
    <row r="21" spans="1:6" ht="15.75" thickBot="1" x14ac:dyDescent="0.3">
      <c r="A21" s="202"/>
      <c r="B21" s="204"/>
      <c r="C21" s="25" t="s">
        <v>92</v>
      </c>
      <c r="E21" s="208" t="s">
        <v>55</v>
      </c>
      <c r="F21" s="26"/>
    </row>
    <row r="22" spans="1:6" ht="27" thickBot="1" x14ac:dyDescent="0.3">
      <c r="A22" s="4" t="s">
        <v>93</v>
      </c>
      <c r="B22" s="5">
        <v>100</v>
      </c>
      <c r="C22" s="1" t="s">
        <v>94</v>
      </c>
      <c r="E22" s="199"/>
      <c r="F22" s="26" t="s">
        <v>95</v>
      </c>
    </row>
    <row r="23" spans="1:6" ht="26.25" thickBot="1" x14ac:dyDescent="0.3">
      <c r="A23" s="4" t="s">
        <v>96</v>
      </c>
      <c r="B23" s="5">
        <v>60</v>
      </c>
      <c r="C23" s="1" t="s">
        <v>97</v>
      </c>
      <c r="E23" s="209"/>
      <c r="F23" s="27"/>
    </row>
    <row r="24" spans="1:6" ht="26.25" thickBot="1" x14ac:dyDescent="0.3">
      <c r="A24" s="4" t="s">
        <v>98</v>
      </c>
      <c r="B24" s="5">
        <v>25</v>
      </c>
      <c r="C24" s="1" t="s">
        <v>99</v>
      </c>
      <c r="E24" s="198" t="s">
        <v>82</v>
      </c>
      <c r="F24" s="26"/>
    </row>
    <row r="25" spans="1:6" ht="27" thickBot="1" x14ac:dyDescent="0.3">
      <c r="A25" s="6" t="s">
        <v>100</v>
      </c>
      <c r="B25" s="7">
        <v>10</v>
      </c>
      <c r="C25" s="8" t="s">
        <v>101</v>
      </c>
      <c r="E25" s="199"/>
      <c r="F25" s="26" t="s">
        <v>102</v>
      </c>
    </row>
    <row r="26" spans="1:6" ht="16.5" thickTop="1" thickBot="1" x14ac:dyDescent="0.3">
      <c r="E26" s="209"/>
      <c r="F26" s="27"/>
    </row>
    <row r="27" spans="1:6" x14ac:dyDescent="0.25">
      <c r="E27" s="198" t="s">
        <v>85</v>
      </c>
      <c r="F27" s="26"/>
    </row>
    <row r="28" spans="1:6" x14ac:dyDescent="0.25">
      <c r="E28" s="199"/>
      <c r="F28" s="26" t="s">
        <v>103</v>
      </c>
    </row>
    <row r="29" spans="1:6" ht="15.75" thickBot="1" x14ac:dyDescent="0.3">
      <c r="E29" s="209"/>
      <c r="F29" s="27"/>
    </row>
    <row r="30" spans="1:6" x14ac:dyDescent="0.25">
      <c r="E30" s="198" t="s">
        <v>88</v>
      </c>
      <c r="F30" s="26"/>
    </row>
    <row r="31" spans="1:6" x14ac:dyDescent="0.25">
      <c r="E31" s="199"/>
      <c r="F31" s="26" t="s">
        <v>103</v>
      </c>
    </row>
    <row r="32" spans="1:6" ht="15.75" thickBot="1" x14ac:dyDescent="0.3">
      <c r="E32" s="200"/>
      <c r="F32" s="28"/>
    </row>
    <row r="33" ht="15.75" thickTop="1" x14ac:dyDescent="0.25"/>
  </sheetData>
  <mergeCells count="8">
    <mergeCell ref="E30:E32"/>
    <mergeCell ref="A20:A21"/>
    <mergeCell ref="B20:B21"/>
    <mergeCell ref="A1:A2"/>
    <mergeCell ref="C1:C2"/>
    <mergeCell ref="E21:E23"/>
    <mergeCell ref="E24:E26"/>
    <mergeCell ref="E27:E29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IPEVR</vt:lpstr>
      <vt:lpstr>Medicion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Invitado 1</cp:lastModifiedBy>
  <cp:revision/>
  <cp:lastPrinted>2024-03-18T18:14:31Z</cp:lastPrinted>
  <dcterms:created xsi:type="dcterms:W3CDTF">2011-06-19T13:39:56Z</dcterms:created>
  <dcterms:modified xsi:type="dcterms:W3CDTF">2024-04-26T19:34:00Z</dcterms:modified>
  <cp:category/>
  <cp:contentStatus/>
</cp:coreProperties>
</file>