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3EBCA193-4BFE-48F0-A382-7DC2EBDCE31D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Instructivo" sheetId="11" r:id="rId1"/>
    <sheet name="Iden. Amenazas" sheetId="1" r:id="rId2"/>
    <sheet name="V. Personas " sheetId="8" r:id="rId3"/>
    <sheet name="V. Recursos" sheetId="2" r:id="rId4"/>
    <sheet name="V. Sistemas y Procesos" sheetId="4" r:id="rId5"/>
    <sheet name="Consolidado" sheetId="9" r:id="rId6"/>
  </sheets>
  <definedNames>
    <definedName name="_xlnm.Print_Area" localSheetId="5">Consolidado!$B$2:$U$15</definedName>
    <definedName name="_xlnm.Print_Area" localSheetId="2">'V. Personas '!$A$1:$G$37</definedName>
    <definedName name="_xlnm.Print_Area" localSheetId="3">'V. Recursos'!$A$1:$K$29</definedName>
    <definedName name="_xlnm.Print_Titles" localSheetId="1">'Iden. Amenazas'!$5:$7</definedName>
    <definedName name="_xlnm.Print_Titles" localSheetId="2">'V. Personas '!$6:$6</definedName>
    <definedName name="_xlnm.Print_Titles" localSheetId="3">'V. Recursos'!$5:$5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9" l="1"/>
  <c r="G8" i="9"/>
  <c r="L8" i="9"/>
  <c r="L13" i="9"/>
  <c r="N15" i="9"/>
  <c r="D5" i="9"/>
  <c r="C17" i="9"/>
  <c r="D17" i="9" s="1"/>
  <c r="C16" i="9"/>
  <c r="D16" i="9" s="1"/>
  <c r="C15" i="9"/>
  <c r="D15" i="9" s="1"/>
  <c r="C14" i="9"/>
  <c r="D14" i="9" s="1"/>
  <c r="C13" i="9"/>
  <c r="D13" i="9" s="1"/>
  <c r="B17" i="9"/>
  <c r="B16" i="9"/>
  <c r="B15" i="9"/>
  <c r="B14" i="9"/>
  <c r="B13" i="9"/>
  <c r="C11" i="9"/>
  <c r="D11" i="9" s="1"/>
  <c r="C10" i="9"/>
  <c r="D10" i="9" s="1"/>
  <c r="C9" i="9"/>
  <c r="D9" i="9" s="1"/>
  <c r="C8" i="9"/>
  <c r="D8" i="9" s="1"/>
  <c r="B11" i="9"/>
  <c r="B10" i="9"/>
  <c r="B9" i="9"/>
  <c r="B8" i="9"/>
  <c r="C6" i="9"/>
  <c r="D6" i="9" s="1"/>
  <c r="B6" i="9"/>
  <c r="B5" i="9"/>
  <c r="C5" i="9"/>
  <c r="E8" i="2"/>
  <c r="E14" i="8"/>
  <c r="E15" i="8" s="1"/>
  <c r="F15" i="8" s="1"/>
  <c r="E8" i="8"/>
  <c r="E9" i="8"/>
  <c r="E10" i="8"/>
  <c r="E11" i="8"/>
  <c r="E12" i="8"/>
  <c r="E13" i="8"/>
  <c r="E17" i="8"/>
  <c r="E18" i="8"/>
  <c r="E19" i="8"/>
  <c r="E20" i="8"/>
  <c r="E9" i="2"/>
  <c r="E12" i="2"/>
  <c r="E13" i="2"/>
  <c r="E14" i="2"/>
  <c r="E15" i="2"/>
  <c r="E16" i="2"/>
  <c r="E17" i="2"/>
  <c r="E18" i="2"/>
  <c r="E21" i="2"/>
  <c r="E22" i="2"/>
  <c r="E23" i="2"/>
  <c r="E24" i="2"/>
  <c r="E25" i="2"/>
  <c r="E26" i="2"/>
  <c r="E8" i="4"/>
  <c r="E12" i="4" s="1"/>
  <c r="E9" i="4"/>
  <c r="E10" i="4"/>
  <c r="E11" i="4"/>
  <c r="E14" i="4"/>
  <c r="E15" i="4"/>
  <c r="E16" i="4"/>
  <c r="E19" i="4"/>
  <c r="E20" i="4"/>
  <c r="E21" i="4"/>
  <c r="E22" i="4"/>
  <c r="E23" i="4"/>
  <c r="E27" i="8"/>
  <c r="E26" i="8"/>
  <c r="E25" i="8"/>
  <c r="E24" i="8"/>
  <c r="E23" i="8"/>
  <c r="E28" i="8" s="1"/>
  <c r="O5" i="9" l="1"/>
  <c r="O13" i="9"/>
  <c r="O8" i="9"/>
  <c r="G9" i="9"/>
  <c r="E21" i="8"/>
  <c r="E13" i="9"/>
  <c r="E8" i="9"/>
  <c r="O6" i="9"/>
  <c r="E24" i="4"/>
  <c r="E17" i="4"/>
  <c r="E27" i="2"/>
  <c r="L5" i="9" s="1"/>
  <c r="E19" i="2"/>
  <c r="E10" i="2"/>
  <c r="F28" i="8"/>
  <c r="F21" i="8"/>
  <c r="F24" i="4" l="1"/>
  <c r="Q13" i="9"/>
  <c r="Q14" i="9" s="1"/>
  <c r="Q15" i="9" s="1"/>
  <c r="Q16" i="9" s="1"/>
  <c r="Q17" i="9" s="1"/>
  <c r="Q8" i="9"/>
  <c r="Q9" i="9" s="1"/>
  <c r="Q10" i="9" s="1"/>
  <c r="Q11" i="9" s="1"/>
  <c r="Q5" i="9"/>
  <c r="Q6" i="9" s="1"/>
  <c r="F17" i="4"/>
  <c r="P5" i="9"/>
  <c r="P13" i="9"/>
  <c r="P8" i="9"/>
  <c r="P9" i="9" s="1"/>
  <c r="P10" i="9" s="1"/>
  <c r="P11" i="9" s="1"/>
  <c r="P14" i="9" s="1"/>
  <c r="P15" i="9" s="1"/>
  <c r="P16" i="9" s="1"/>
  <c r="P17" i="9" s="1"/>
  <c r="K8" i="9"/>
  <c r="K13" i="9"/>
  <c r="J8" i="9"/>
  <c r="J5" i="9"/>
  <c r="J13" i="9"/>
  <c r="F8" i="9"/>
  <c r="F13" i="9"/>
  <c r="K10" i="2"/>
  <c r="E28" i="2"/>
  <c r="G5" i="9"/>
  <c r="G6" i="9" s="1"/>
  <c r="G10" i="9" s="1"/>
  <c r="G11" i="9" s="1"/>
  <c r="G15" i="9" s="1"/>
  <c r="G16" i="9" s="1"/>
  <c r="G17" i="9" s="1"/>
  <c r="F5" i="9"/>
  <c r="F6" i="9" s="1"/>
  <c r="F9" i="9" s="1"/>
  <c r="F10" i="9" s="1"/>
  <c r="F11" i="9" s="1"/>
  <c r="F14" i="9" s="1"/>
  <c r="F15" i="9" s="1"/>
  <c r="F16" i="9" s="1"/>
  <c r="F17" i="9" s="1"/>
  <c r="K5" i="9"/>
  <c r="K6" i="9" s="1"/>
  <c r="K19" i="2"/>
  <c r="L6" i="9"/>
  <c r="L9" i="9" s="1"/>
  <c r="L10" i="9" s="1"/>
  <c r="L11" i="9" s="1"/>
  <c r="L14" i="9" s="1"/>
  <c r="L15" i="9" s="1"/>
  <c r="L16" i="9" s="1"/>
  <c r="L17" i="9" s="1"/>
  <c r="K27" i="2"/>
  <c r="E25" i="4"/>
  <c r="F12" i="4"/>
  <c r="P6" i="9" l="1"/>
  <c r="R6" i="9" s="1"/>
  <c r="S6" i="9" s="1"/>
  <c r="R5" i="9"/>
  <c r="S5" i="9" s="1"/>
  <c r="K9" i="9"/>
  <c r="K10" i="9" s="1"/>
  <c r="K11" i="9" s="1"/>
  <c r="K14" i="9" s="1"/>
  <c r="K15" i="9" s="1"/>
  <c r="K16" i="9" s="1"/>
  <c r="K17" i="9" s="1"/>
  <c r="M5" i="9"/>
  <c r="N5" i="9" s="1"/>
  <c r="J6" i="9"/>
  <c r="M6" i="9" l="1"/>
  <c r="N6" i="9" s="1"/>
  <c r="O9" i="9" l="1"/>
  <c r="R8" i="9"/>
  <c r="S8" i="9" s="1"/>
  <c r="R9" i="9" l="1"/>
  <c r="S9" i="9" s="1"/>
  <c r="O10" i="9"/>
  <c r="O11" i="9" l="1"/>
  <c r="R10" i="9"/>
  <c r="S10" i="9" s="1"/>
  <c r="R11" i="9" l="1"/>
  <c r="S11" i="9" s="1"/>
  <c r="J9" i="9" l="1"/>
  <c r="M8" i="9"/>
  <c r="N8" i="9" s="1"/>
  <c r="M9" i="9" l="1"/>
  <c r="N9" i="9" s="1"/>
  <c r="J10" i="9"/>
  <c r="J11" i="9" l="1"/>
  <c r="M10" i="9"/>
  <c r="N10" i="9" s="1"/>
  <c r="R13" i="9"/>
  <c r="S13" i="9" s="1"/>
  <c r="O14" i="9"/>
  <c r="O15" i="9" l="1"/>
  <c r="R14" i="9"/>
  <c r="S14" i="9" s="1"/>
  <c r="M11" i="9"/>
  <c r="N11" i="9" s="1"/>
  <c r="R15" i="9" l="1"/>
  <c r="S15" i="9" s="1"/>
  <c r="O16" i="9"/>
  <c r="O17" i="9" l="1"/>
  <c r="R17" i="9" s="1"/>
  <c r="S17" i="9" s="1"/>
  <c r="R16" i="9"/>
  <c r="S16" i="9" s="1"/>
  <c r="M13" i="9"/>
  <c r="N13" i="9" s="1"/>
  <c r="J14" i="9"/>
  <c r="J15" i="9" l="1"/>
  <c r="M14" i="9"/>
  <c r="N14" i="9" s="1"/>
  <c r="E5" i="9"/>
  <c r="E6" i="9" s="1"/>
  <c r="E29" i="8"/>
  <c r="J16" i="9" l="1"/>
  <c r="H5" i="9"/>
  <c r="I5" i="9" s="1"/>
  <c r="H6" i="9"/>
  <c r="I6" i="9" s="1"/>
  <c r="J17" i="9" l="1"/>
  <c r="M17" i="9" s="1"/>
  <c r="N17" i="9" s="1"/>
  <c r="M16" i="9"/>
  <c r="N16" i="9" s="1"/>
  <c r="E9" i="9"/>
  <c r="H8" i="9"/>
  <c r="I8" i="9" s="1"/>
  <c r="H9" i="9" l="1"/>
  <c r="I9" i="9" s="1"/>
  <c r="E10" i="9"/>
  <c r="E11" i="9" l="1"/>
  <c r="H10" i="9"/>
  <c r="I10" i="9" s="1"/>
  <c r="H11" i="9" l="1"/>
  <c r="I11" i="9" s="1"/>
  <c r="H13" i="9" l="1"/>
  <c r="I13" i="9" s="1"/>
  <c r="E14" i="9"/>
  <c r="E15" i="9" l="1"/>
  <c r="H14" i="9"/>
  <c r="I14" i="9" s="1"/>
  <c r="H15" i="9" l="1"/>
  <c r="I15" i="9" s="1"/>
  <c r="E16" i="9"/>
  <c r="H16" i="9" l="1"/>
  <c r="I16" i="9" s="1"/>
  <c r="E17" i="9"/>
  <c r="H17" i="9" s="1"/>
  <c r="I1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POKERS</author>
    <author>SOcuCoorCami</author>
  </authors>
  <commentList>
    <comment ref="A5" authorId="0" shapeId="0" xr:uid="{EE739EB9-50EF-4E57-A0D9-103C678ECE21}">
      <text>
        <r>
          <rPr>
            <b/>
            <sz val="9"/>
            <color indexed="81"/>
            <rFont val="Tahoma"/>
            <charset val="1"/>
          </rPr>
          <t>Carlos Silva:</t>
        </r>
        <r>
          <rPr>
            <sz val="9"/>
            <color indexed="81"/>
            <rFont val="Tahoma"/>
            <charset val="1"/>
          </rPr>
          <t xml:space="preserve">
Recuerde que las amenazas presentadas son ejemplos y éstas deben definirse según las características particulares de cada organización</t>
        </r>
      </text>
    </comment>
    <comment ref="B5" authorId="0" shapeId="0" xr:uid="{E048A041-9447-4A16-B3DE-41E71DAEE3A9}">
      <text>
        <r>
          <rPr>
            <b/>
            <sz val="9"/>
            <color indexed="81"/>
            <rFont val="Tahoma"/>
            <family val="2"/>
          </rPr>
          <t>Carlos Silva:</t>
        </r>
        <r>
          <rPr>
            <sz val="9"/>
            <color indexed="81"/>
            <rFont val="Tahoma"/>
            <family val="2"/>
          </rPr>
          <t xml:space="preserve">
En la segunda y tercera columna se debe especificar si la amenaza identificada es de 
origen interno o externo, no importa que sea el mismo tipo de amenaza, por ejemplo, si es 
incendio y si se identifica que se puede generar dentro de la Organización sería de origen 
interno y si se identifica que se puede generar fuera de la Organización y afectarla porque 
se propaga, sería de origen externo.</t>
        </r>
      </text>
    </comment>
    <comment ref="C5" authorId="0" shapeId="0" xr:uid="{E9402B06-ECC9-4BB3-A7D8-8923F28B720F}">
      <text>
        <r>
          <rPr>
            <b/>
            <sz val="9"/>
            <color indexed="81"/>
            <rFont val="Tahoma"/>
            <family val="2"/>
          </rPr>
          <t xml:space="preserve">Carlos Silva:
</t>
        </r>
        <r>
          <rPr>
            <sz val="9"/>
            <color indexed="81"/>
            <rFont val="Tahoma"/>
            <family val="2"/>
          </rPr>
          <t>En la segunda y tercera columna se debe especificar si la amenaza identificada es de 
origen interno o externo, no importa que sea el mismo tipo de amenaza, por ejemplo, si es 
incendio y si se identifica que se puede generar dentro de la Organización sería de origen 
interno y si se identifica que se puede generar fuera de la Organización y afectarla porque 
se propaga, sería de origen externo.</t>
        </r>
      </text>
    </comment>
    <comment ref="D5" authorId="0" shapeId="0" xr:uid="{411FDAE4-EB22-43DC-8C73-14F02AAB9E8C}">
      <text>
        <r>
          <rPr>
            <b/>
            <sz val="9"/>
            <color indexed="81"/>
            <rFont val="Tahoma"/>
            <family val="2"/>
          </rPr>
          <t>Carlos Silva:</t>
        </r>
        <r>
          <rPr>
            <sz val="9"/>
            <color indexed="81"/>
            <rFont val="Tahoma"/>
            <family val="2"/>
          </rPr>
          <t xml:space="preserve">
En la cuarta columna se debe describir la amenaza. Esta descripción debe ser lo más 
detallada incluyendo en lo posible la fuente que la generaría, registros históricos, o 
estudios que sustenten la posibilidad de ocurrencia del evento</t>
        </r>
      </text>
    </comment>
    <comment ref="E5" authorId="1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Carlos Silva: 
</t>
        </r>
        <r>
          <rPr>
            <sz val="8"/>
            <color indexed="81"/>
            <rFont val="Tahoma"/>
            <family val="2"/>
          </rPr>
          <t xml:space="preserve">
En la quinta columna se realiza la calificación de la amenaza:</t>
        </r>
        <r>
          <rPr>
            <b/>
            <sz val="8"/>
            <color indexed="81"/>
            <rFont val="Tahoma"/>
            <family val="2"/>
          </rPr>
          <t xml:space="preserve">
Posible:</t>
        </r>
        <r>
          <rPr>
            <sz val="8"/>
            <color indexed="81"/>
            <rFont val="Tahoma"/>
            <family val="2"/>
          </rPr>
          <t xml:space="preserve"> 
Nunca ha sucedido
</t>
        </r>
        <r>
          <rPr>
            <b/>
            <sz val="8"/>
            <color indexed="81"/>
            <rFont val="Tahoma"/>
            <family val="2"/>
          </rPr>
          <t>Probable:</t>
        </r>
        <r>
          <rPr>
            <sz val="8"/>
            <color indexed="81"/>
            <rFont val="Tahoma"/>
            <family val="2"/>
          </rPr>
          <t xml:space="preserve">
Puede suceder hay argumentos técnicos y científicos.
</t>
        </r>
        <r>
          <rPr>
            <b/>
            <sz val="8"/>
            <color indexed="81"/>
            <rFont val="Tahoma"/>
            <family val="2"/>
          </rPr>
          <t>Inminente:</t>
        </r>
        <r>
          <rPr>
            <sz val="8"/>
            <color indexed="81"/>
            <rFont val="Tahoma"/>
            <family val="2"/>
          </rPr>
          <t xml:space="preserve">
Ya se ha presentado o hay alta probabilidad de ocurrir.
</t>
        </r>
      </text>
    </comment>
    <comment ref="F5" authorId="1" shapeId="0" xr:uid="{00000000-0006-0000-0000-000002000000}">
      <text>
        <r>
          <rPr>
            <b/>
            <sz val="8"/>
            <color indexed="17"/>
            <rFont val="Tahoma"/>
            <family val="2"/>
          </rPr>
          <t>Carlos Silva: 
POSIBLE: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PROBABLE: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ROJO: Inminente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" authorId="0" shapeId="0" xr:uid="{40C07197-5868-42D5-BF86-DC703FFF0170}">
      <text>
        <r>
          <rPr>
            <b/>
            <sz val="9"/>
            <color indexed="81"/>
            <rFont val="Tahoma"/>
            <charset val="1"/>
          </rPr>
          <t xml:space="preserve">Carlos Silva: 
</t>
        </r>
        <r>
          <rPr>
            <sz val="9"/>
            <color indexed="81"/>
            <rFont val="Tahoma"/>
            <family val="2"/>
          </rPr>
          <t>En la primera columna se registran todas las posibles amenazas de origen natural, 
tecnológico o Antropica.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POKERS</author>
    <author xml:space="preserve"> </author>
  </authors>
  <commentList>
    <comment ref="A1" authorId="0" shapeId="0" xr:uid="{85FD3222-9176-4A8D-BED5-7163CA0A6B9C}">
      <text>
        <r>
          <rPr>
            <b/>
            <sz val="9"/>
            <color indexed="81"/>
            <rFont val="Tahoma"/>
            <family val="2"/>
          </rPr>
          <t xml:space="preserve">Carlos Silva: 
</t>
        </r>
        <r>
          <rPr>
            <sz val="9"/>
            <color indexed="81"/>
            <rFont val="Tahoma"/>
            <family val="2"/>
          </rPr>
          <t>En la hoja V. Personas se analiza la vulnerabilidad de las personas, los aspectos que se contemplan son: Gestión Organizacional, Capacitación y Entrenamiento y por último carrateristicas de seguridad</t>
        </r>
      </text>
    </comment>
    <comment ref="A5" authorId="0" shapeId="0" xr:uid="{627AC958-D969-474C-847B-4B6DE8DDC794}">
      <text>
        <r>
          <rPr>
            <b/>
            <sz val="9"/>
            <color indexed="81"/>
            <rFont val="Tahoma"/>
            <family val="2"/>
          </rPr>
          <t xml:space="preserve">Carlos Silva: </t>
        </r>
        <r>
          <rPr>
            <sz val="9"/>
            <color indexed="81"/>
            <rFont val="Tahoma"/>
            <family val="2"/>
          </rPr>
          <t xml:space="preserve">
Las preguntas estan establecidas y no se pueden modificar 
que se formulan en la primera columna, las cuales orientan la calificación final.
</t>
        </r>
      </text>
    </comment>
    <comment ref="B5" authorId="0" shapeId="0" xr:uid="{AE8C3D44-831C-4D45-A8C0-D62FC829E423}">
      <text>
        <r>
          <rPr>
            <b/>
            <sz val="9"/>
            <color indexed="81"/>
            <rFont val="Tahoma"/>
            <family val="2"/>
          </rPr>
          <t xml:space="preserve">Carlos Silva: </t>
        </r>
        <r>
          <rPr>
            <sz val="9"/>
            <color indexed="81"/>
            <rFont val="Tahoma"/>
            <family val="2"/>
          </rPr>
          <t xml:space="preserve">
En las columnas dos, tres y cuatro, se da respuesta a cada pregunta marcando con una (X) de la 
siguiente manera: SI, cuando existe o tiene un nivel bueno; NO, cuando no existe o tiene un nivel deficiente; o PARCIAL, cuando la implementación no está terminada o tiene un 
nivel regular</t>
        </r>
      </text>
    </comment>
    <comment ref="E5" authorId="0" shapeId="0" xr:uid="{B09343CD-5A7C-4116-8F96-498C67AD3497}">
      <text>
        <r>
          <rPr>
            <b/>
            <sz val="9"/>
            <color indexed="81"/>
            <rFont val="Tahoma"/>
            <family val="2"/>
          </rPr>
          <t xml:space="preserve">Carlos Silva: 
</t>
        </r>
        <r>
          <rPr>
            <sz val="9"/>
            <color indexed="81"/>
            <rFont val="Tahoma"/>
            <family val="2"/>
          </rPr>
          <t>En la quinta columna se registra la calificación de las respuestas, la cual se 
debe realizar con base en los siguientes criterios: SI = 1; PARCIAL = 0.5 y NO = 0.</t>
        </r>
      </text>
    </comment>
    <comment ref="F5" authorId="0" shapeId="0" xr:uid="{B9A34DD1-7C2D-4240-AC17-3B579EB4FF76}">
      <text>
        <r>
          <rPr>
            <b/>
            <sz val="9"/>
            <color indexed="81"/>
            <rFont val="Tahoma"/>
            <family val="2"/>
          </rPr>
          <t>Carlos Silva:</t>
        </r>
        <r>
          <rPr>
            <sz val="9"/>
            <color indexed="81"/>
            <rFont val="Tahoma"/>
            <family val="2"/>
          </rPr>
          <t xml:space="preserve">
En la sexta columna se registrarán, si existen, observaciones con respecto a la pregunta 
realizada, lo cual permite identificar aspectos de mejora que van a ser contemplados en 
los planes de acción del PEC
</t>
        </r>
      </text>
    </comment>
    <comment ref="F15" authorId="0" shapeId="0" xr:uid="{B00A2CEE-A274-47E8-A026-2DCAEE5BD62F}">
      <text>
        <r>
          <rPr>
            <b/>
            <sz val="9"/>
            <color indexed="81"/>
            <rFont val="Tahoma"/>
            <family val="2"/>
          </rPr>
          <t xml:space="preserve">Carlos Silva:
</t>
        </r>
        <r>
          <rPr>
            <sz val="9"/>
            <color indexed="81"/>
            <rFont val="Tahoma"/>
            <family val="2"/>
          </rPr>
          <t>Al final de esta columna se deberá obtener el promedio de las calificaciones dadas, así:
Promedio = Suma de las calificaciones / Número total de preguntas por aspecto (El 
valor obtenido deberá tener máximo 2 decimales)</t>
        </r>
      </text>
    </comment>
    <comment ref="A22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REVISAR EL CONTENIDO DE LAS PREGUNTAS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POKERS</author>
  </authors>
  <commentList>
    <comment ref="A1" authorId="0" shapeId="0" xr:uid="{B50A4EB5-4979-4ABC-A034-C406B63F4C64}">
      <text>
        <r>
          <rPr>
            <b/>
            <sz val="9"/>
            <color indexed="81"/>
            <rFont val="Tahoma"/>
            <family val="2"/>
          </rPr>
          <t xml:space="preserve">Carlos Silva: 
</t>
        </r>
        <r>
          <rPr>
            <sz val="9"/>
            <color indexed="81"/>
            <rFont val="Tahoma"/>
            <family val="2"/>
          </rPr>
          <t xml:space="preserve">En la hoja V. Recursos se analiza la vulnerabilidad de los recursos, los aspectos que se 
contemplan son: suministros, edificaciones y equipos. </t>
        </r>
      </text>
    </comment>
    <comment ref="A5" authorId="0" shapeId="0" xr:uid="{DC4F53A4-2FEF-465C-9852-256CA681477C}">
      <text>
        <r>
          <rPr>
            <b/>
            <sz val="9"/>
            <color indexed="81"/>
            <rFont val="Tahoma"/>
            <family val="2"/>
          </rPr>
          <t xml:space="preserve">Carlos Silva: 
</t>
        </r>
        <r>
          <rPr>
            <sz val="9"/>
            <color indexed="81"/>
            <rFont val="Tahoma"/>
            <family val="2"/>
          </rPr>
          <t xml:space="preserve">Las preguntas estan establecidas y no se pueden modificar 
que se formulan en la primera columna, las cuales orientan la calificación final.
</t>
        </r>
      </text>
    </comment>
    <comment ref="B5" authorId="0" shapeId="0" xr:uid="{B047E542-570C-4EF5-8EEA-A82A7E930C71}">
      <text>
        <r>
          <rPr>
            <b/>
            <sz val="9"/>
            <color indexed="81"/>
            <rFont val="Tahoma"/>
            <family val="2"/>
          </rPr>
          <t xml:space="preserve">Carlos Silva:
</t>
        </r>
        <r>
          <rPr>
            <sz val="9"/>
            <color indexed="81"/>
            <rFont val="Tahoma"/>
            <family val="2"/>
          </rPr>
          <t xml:space="preserve"> En las columnas dos, tres y cuatro, se da 
respuesta a cada pregunta marcando con una (X) de la siguiente manera: SI, cuando 
existe o tiene un nivel bueno; NO, cuando no existe o tiene un nivel deficiente; o 
PARCIAL, cuando la implementación no está terminada o tiene un nivel regular</t>
        </r>
      </text>
    </comment>
    <comment ref="E5" authorId="0" shapeId="0" xr:uid="{8F3B4DDA-FCD8-44A3-AAB2-8790E87BFD9F}">
      <text>
        <r>
          <rPr>
            <b/>
            <sz val="9"/>
            <color indexed="81"/>
            <rFont val="Tahoma"/>
            <family val="2"/>
          </rPr>
          <t xml:space="preserve">Carlos Silva: 
</t>
        </r>
        <r>
          <rPr>
            <sz val="9"/>
            <color indexed="81"/>
            <rFont val="Tahoma"/>
            <family val="2"/>
          </rPr>
          <t xml:space="preserve">En la 
quinta columna se registra la calificación de las respuestas, la cual se debe realizar con 
base en los siguientes criterios: SI= 1; PARCIAL = 0.5 y NO = 0.
</t>
        </r>
      </text>
    </comment>
    <comment ref="K5" authorId="0" shapeId="0" xr:uid="{428D38F0-8CBB-4C5B-B779-7906BDB42469}">
      <text>
        <r>
          <rPr>
            <b/>
            <sz val="9"/>
            <color indexed="81"/>
            <rFont val="Tahoma"/>
            <family val="2"/>
          </rPr>
          <t xml:space="preserve">Carlos Silva:
</t>
        </r>
        <r>
          <rPr>
            <sz val="9"/>
            <color indexed="81"/>
            <rFont val="Tahoma"/>
            <family val="2"/>
          </rPr>
          <t>En la sexta columna se registrarán, si existen, observaciones con respecto a la pregunta 
realizada, lo cual permite identificar aspectos de mejora que van a ser contemplados en 
los planes de acción del PEC</t>
        </r>
      </text>
    </comment>
    <comment ref="K10" authorId="0" shapeId="0" xr:uid="{5718A86D-C5AC-40FC-8AAF-464BB3B0CA3F}">
      <text>
        <r>
          <rPr>
            <b/>
            <sz val="9"/>
            <color indexed="81"/>
            <rFont val="Tahoma"/>
            <family val="2"/>
          </rPr>
          <t xml:space="preserve">Carlos Silva:
</t>
        </r>
        <r>
          <rPr>
            <sz val="9"/>
            <color indexed="81"/>
            <rFont val="Tahoma"/>
            <family val="2"/>
          </rPr>
          <t>Al final de esta columna se deberá obtener el promedio de las calificaciones dadas, así:
Promedio = Suma de las calificaciones / Número total de preguntas por aspecto (El 
valor obtenido deberá tener máximo 2 decimales)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POKERS</author>
  </authors>
  <commentList>
    <comment ref="A1" authorId="0" shapeId="0" xr:uid="{BD2DE43C-2000-4018-943B-4CCFEDAD879F}">
      <text>
        <r>
          <rPr>
            <b/>
            <sz val="9"/>
            <color indexed="81"/>
            <rFont val="Tahoma"/>
            <family val="2"/>
          </rPr>
          <t xml:space="preserve">Carlos Silva:
En la hoja V. Sistemas y Procesos </t>
        </r>
        <r>
          <rPr>
            <sz val="9"/>
            <color indexed="81"/>
            <rFont val="Tahoma"/>
            <family val="2"/>
          </rPr>
          <t xml:space="preserve">se analiza la vulnerabilidad de los sistemas y procesos, los aspectos que se contemplan son: servicios, sistemas alternos y recuperación. </t>
        </r>
      </text>
    </comment>
    <comment ref="A5" authorId="0" shapeId="0" xr:uid="{DF1E5C99-DDEB-4A85-9DDF-4B1517369382}">
      <text>
        <r>
          <rPr>
            <b/>
            <sz val="9"/>
            <color indexed="81"/>
            <rFont val="Tahoma"/>
            <family val="2"/>
          </rPr>
          <t>Carlos Silva:</t>
        </r>
        <r>
          <rPr>
            <sz val="9"/>
            <color indexed="81"/>
            <rFont val="Tahoma"/>
            <family val="2"/>
          </rPr>
          <t xml:space="preserve"> 
Las preguntas estan establecidas y no se pueden modificar 
que se formulan en la primera columna, las cuales orientan la calificación final.
</t>
        </r>
      </text>
    </comment>
    <comment ref="B5" authorId="0" shapeId="0" xr:uid="{9CF03BDE-2519-40AB-BAA4-89AE5D39F3B4}">
      <text>
        <r>
          <rPr>
            <b/>
            <sz val="9"/>
            <color indexed="81"/>
            <rFont val="Tahoma"/>
            <family val="2"/>
          </rPr>
          <t xml:space="preserve">Carlos Silva:
 </t>
        </r>
        <r>
          <rPr>
            <sz val="9"/>
            <color indexed="81"/>
            <rFont val="Tahoma"/>
            <family val="2"/>
          </rPr>
          <t>En las columnas dos, tres y cuatro, se da 
respuesta a cada pregunta marcando con una (X) de la siguiente manera: SI, cuando 
existe o tiene un nivel bueno; NO, cuando no existe o tiene un nivel deficiente; o 
PARCIAL, cuando la implementación no está terminada o tiene un nivel regular</t>
        </r>
      </text>
    </comment>
    <comment ref="E5" authorId="0" shapeId="0" xr:uid="{2D935250-04B2-42B5-B21C-559C7FC52AF6}">
      <text>
        <r>
          <rPr>
            <b/>
            <sz val="9"/>
            <color indexed="81"/>
            <rFont val="Tahoma"/>
            <family val="2"/>
          </rPr>
          <t xml:space="preserve">Carlos Silva: 
</t>
        </r>
        <r>
          <rPr>
            <sz val="9"/>
            <color indexed="81"/>
            <rFont val="Tahoma"/>
            <family val="2"/>
          </rPr>
          <t>En la quinta columna se registra la calificación de las respuestas, la cual se debe realizar con 
base en los siguientes criterios: SI= 1; PARCIAL = 0.5 y NO = 0.</t>
        </r>
      </text>
    </comment>
    <comment ref="F5" authorId="0" shapeId="0" xr:uid="{B53DC68C-2F1E-4680-B187-F6C650347173}">
      <text>
        <r>
          <rPr>
            <b/>
            <sz val="9"/>
            <color indexed="81"/>
            <rFont val="Tahoma"/>
            <family val="2"/>
          </rPr>
          <t xml:space="preserve">Carlos Silva:
</t>
        </r>
        <r>
          <rPr>
            <sz val="9"/>
            <color indexed="81"/>
            <rFont val="Tahoma"/>
            <family val="2"/>
          </rPr>
          <t>En la sexta columna se registrarán, si existen, observaciones con respecto a la pregunta 
realizada, lo cual permite identificar aspectos de mejora que van a ser contemplados en 
los planes de acción del PEC</t>
        </r>
      </text>
    </comment>
    <comment ref="F12" authorId="0" shapeId="0" xr:uid="{F3B5E1F9-1D7C-4236-8784-155D3CC1D3FD}">
      <text>
        <r>
          <rPr>
            <b/>
            <sz val="9"/>
            <color indexed="81"/>
            <rFont val="Tahoma"/>
            <family val="2"/>
          </rPr>
          <t xml:space="preserve">Carlos Silva:
</t>
        </r>
        <r>
          <rPr>
            <sz val="9"/>
            <color indexed="81"/>
            <rFont val="Tahoma"/>
            <family val="2"/>
          </rPr>
          <t>Al final de esta columna se deberá obtener el promedio de las calificaciones dadas, así:
Promedio = Suma de las calificaciones / Número total de preguntas por aspecto (El 
valor obtenido deberá tener máximo 2 decimales)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POKERS</author>
  </authors>
  <commentList>
    <comment ref="T2" authorId="0" shapeId="0" xr:uid="{6F745E94-85DF-4401-A05C-F0F0A4770D82}">
      <text>
        <r>
          <rPr>
            <b/>
            <sz val="9"/>
            <color indexed="81"/>
            <rFont val="Tahoma"/>
            <family val="2"/>
          </rPr>
          <t>Carlos Silva: 
Riesgo:</t>
        </r>
        <r>
          <rPr>
            <sz val="9"/>
            <color indexed="81"/>
            <rFont val="Tahoma"/>
            <family val="2"/>
          </rPr>
          <t xml:space="preserve"> el daño potencial que, sobre la población y sus bienes, la infraestructura, el 
ambiente y la economía pública y privada, pueda causarse por la ocurrencia de amenazas 
de origen natural, socio-natural o antrópico no intencional, que se extiende más allá de los 
espacios privados o actividades particulares de las personas y organizaciones y que por 
su magnitud, velocidad y contingencia hace necesario un proceso de gestión que 
involucre al Estado y a la sociedad.</t>
        </r>
      </text>
    </comment>
  </commentList>
</comments>
</file>

<file path=xl/sharedStrings.xml><?xml version="1.0" encoding="utf-8"?>
<sst xmlns="http://schemas.openxmlformats.org/spreadsheetml/2006/main" count="234" uniqueCount="145">
  <si>
    <t>METODOLOGÍAS DE ANÁLISIS DE RIESGO DOCUMENTO SOPORTE GUÍA PARA ELABORAR PLANES DE EMERGENCIA Y CONTINGENCIAS</t>
  </si>
  <si>
    <t>Enlace</t>
  </si>
  <si>
    <t>https://www.sire.gov.co/documents/82884/83768/A.3.4+Metodologias+AR.pdf/81cee0d0-2f31-4c0e-b3eb-ad6831b1fda2</t>
  </si>
  <si>
    <t>Material de apoyo</t>
  </si>
  <si>
    <t>Plataforma</t>
  </si>
  <si>
    <t>Autor</t>
  </si>
  <si>
    <t>Titulo</t>
  </si>
  <si>
    <t>Youtube</t>
  </si>
  <si>
    <t>Gestión &amp; Formación</t>
  </si>
  <si>
    <t>Análisis de vulnerabilidad rombos de colores</t>
  </si>
  <si>
    <t>https://youtu.be/jxIZ1nlDxcs?si=HgpKvEyKXOQ8xavJ</t>
  </si>
  <si>
    <t>Cómo hacer el análisis de vulnerabilidad</t>
  </si>
  <si>
    <t>https://youtu.be/X_vXh4xGaUw?si=ub9P1YmXUBtSB_cJ</t>
  </si>
  <si>
    <t>Análisis de Amenazas</t>
  </si>
  <si>
    <t>AMENAZA</t>
  </si>
  <si>
    <t>INTERNO</t>
  </si>
  <si>
    <t>EXTERNO</t>
  </si>
  <si>
    <t>FUENTE DE RIESGO</t>
  </si>
  <si>
    <t xml:space="preserve">CALIFICACIÓN </t>
  </si>
  <si>
    <t>COLOR</t>
  </si>
  <si>
    <t>NATURALES</t>
  </si>
  <si>
    <t>Eventos atmosféricos (vendavales, granizadas, tormentas eléctricas, entre otros)</t>
  </si>
  <si>
    <t>Escriba una descripción detallada de la causa potencial de la amezana, así como los riesgos asociados, su historial, la probabilidad de ocurrencia y las consecuencias previstas. Esta información es esencial para evaluar la severidad del riesgo y determinar las medidas de mitigación adecuadas, permitiendo una gestión efectiva del riesgo.</t>
  </si>
  <si>
    <t>Posible</t>
  </si>
  <si>
    <t>Inundaciones por desbordamiento de cuerpos de agua (ríos, quebradas, humedales, entre otros).</t>
  </si>
  <si>
    <t>Agregar más si se requieren</t>
  </si>
  <si>
    <t xml:space="preserve">Caificación </t>
  </si>
  <si>
    <t>TECNOLÓGICOS</t>
  </si>
  <si>
    <t>Fallas estructurales por sismos</t>
  </si>
  <si>
    <t>Probable</t>
  </si>
  <si>
    <t>Incendios Estructurales Internos</t>
  </si>
  <si>
    <t>Fallas Estructurales por Utilización</t>
  </si>
  <si>
    <t>Incendios internos de líquidos inflamables</t>
  </si>
  <si>
    <t>ANTROPICA</t>
  </si>
  <si>
    <t>Comportamientos No Adaptativos por Temor – (Situación Orden Público)</t>
  </si>
  <si>
    <t xml:space="preserve"> Accidentes de Vehículos</t>
  </si>
  <si>
    <t>Inminente</t>
  </si>
  <si>
    <t xml:space="preserve">Accidentes personales </t>
  </si>
  <si>
    <t>Revueltas / Asonadas</t>
  </si>
  <si>
    <t>Intoxicaciones alimenticias</t>
  </si>
  <si>
    <t>Análisis de vulnerabilidad de las personas</t>
  </si>
  <si>
    <t>PUNTO VULNERABLE</t>
  </si>
  <si>
    <t>RESPUESTA</t>
  </si>
  <si>
    <t>CALIFICACION</t>
  </si>
  <si>
    <t>OBSERVACIONES</t>
  </si>
  <si>
    <t>SI</t>
  </si>
  <si>
    <t>NO</t>
  </si>
  <si>
    <t>PARCIAL</t>
  </si>
  <si>
    <t>CALIFICACIÓN</t>
  </si>
  <si>
    <t>X</t>
  </si>
  <si>
    <t>1. GESTION ORGANIZACIONAL</t>
  </si>
  <si>
    <t>¿La organización cuenta con la formulación de un instrumento para la gestión del riesgo (PGRDEPP) según el Decreto 2157 de 2017?</t>
  </si>
  <si>
    <t>¿La organización cuenta con un esquema organizacional para la respuesta y contingencia de emergencias determinando lo roles, responsables, coordinadores, funciones acordes a su naturaleza y se mantiene actualizado?</t>
  </si>
  <si>
    <t>¿La organización promueve activamente la participación de los responsables y coordinadores en programas de preparación, repuesta y contingencia frente a emergencias?</t>
  </si>
  <si>
    <t>¿La estructura organizacional para la respuesta a emergencias garantiza la respuesta a los eventos que se puedan presentar?</t>
  </si>
  <si>
    <t xml:space="preserve">¿La organización ha establecido mecanismos de interrelación con entidades externas a su entorno que faciliten dar respuesta apropiada a los eventos que se puedan presentar? </t>
  </si>
  <si>
    <t>¿Existen instrumentos en la organización para la identificación, análisis y valoración de riesgo frente amenazas que puedan generar emergencias?</t>
  </si>
  <si>
    <t>¿La organización promueve continuamente el cumplimiento de condiciones mínimas de seguridad humana y contraincendios?</t>
  </si>
  <si>
    <t>2. Capacitación y Entrenamiento</t>
  </si>
  <si>
    <t>¿Se cuenta con un programa de capacitación en prevención, respuesta y contingencia para el personal de la organización?</t>
  </si>
  <si>
    <t>¿El personal de la organización se ha capacitado en prevención, respuesta y contingencia frente a emergencias?</t>
  </si>
  <si>
    <t>¿El personal de la organización cuenta con entrenamiento para la prevención, respuesta y contingencia frente a emergencias?</t>
  </si>
  <si>
    <t>¿La organización cuenta con los mecanismos de coordinación y articulación para la prevención, respuesta y contingencia frente a emergencias?</t>
  </si>
  <si>
    <t>Promedio gestion organizacional</t>
  </si>
  <si>
    <t>3. Características de Seguridad</t>
  </si>
  <si>
    <t>¿Se ha identificado y clasificado el personal fijo y flotante en los diferentes horarios laborales y no laborales
(menores de edad, adultos mayores, personas con discapacidad física)?</t>
  </si>
  <si>
    <t>¿Se han contemplado acciones específicas teniendo en cuenta la clasificación de la población en la
preparación y respuesta a emergencias?</t>
  </si>
  <si>
    <t>¿El esquema organizacional cuenta con la protección adecuada para garantizar la seguridad y salud en sus actividades de rutina?</t>
  </si>
  <si>
    <t>¿La organización cuenta con los elementos de protección personal adecuados para la respuesta ante una emergencia, de acuerdos con las amenazas identificadas anteriormente y las necesidades del evento?</t>
  </si>
  <si>
    <t>¿Se cuenta con un esquema de seguridad física?</t>
  </si>
  <si>
    <t>SUMA TOTAL  DE PROMEDIOS</t>
  </si>
  <si>
    <t>Si</t>
  </si>
  <si>
    <t>No</t>
  </si>
  <si>
    <t>Parcial</t>
  </si>
  <si>
    <t>x</t>
  </si>
  <si>
    <t>Se cuenta con suficientes elementos</t>
  </si>
  <si>
    <t>0.5</t>
  </si>
  <si>
    <t>Parcial o en proceso</t>
  </si>
  <si>
    <t>Se cuenta parcialmente con los elementos o están en proceso de adquisición.</t>
  </si>
  <si>
    <t xml:space="preserve">Cuando no se cuenta con los recursos </t>
  </si>
  <si>
    <t>Análisis de vulnerabilidad de los recursos</t>
  </si>
  <si>
    <t>1. Recursos</t>
  </si>
  <si>
    <t>¿La organización cuenta con los instrumentos básicos dependiendo de las necesidades del evento para la respuesta efectiva de las amenazas identificadas?</t>
  </si>
  <si>
    <t>Identificación	de
necesidades	de abastecimiento</t>
  </si>
  <si>
    <t>¿Se cuenta con implementos básicos para la atención de heridos, tales como: camillas, botiquines, guantes, entre otros, de acuerdo con las necesidades de
¿su Organización?</t>
  </si>
  <si>
    <t>Actualizar el plan de abastecimiento</t>
  </si>
  <si>
    <t>Subtotal</t>
  </si>
  <si>
    <t>2. EDIFICACIONES</t>
  </si>
  <si>
    <t>¿El tipo de construcción es sismorresistente o cuenta con un refuerzo estructural?</t>
  </si>
  <si>
    <t>¿Existen puertas y muros cortafuego,
puertas	antipánico,	entre	otras características de seguridad?</t>
  </si>
  <si>
    <t>¿Las escaleras de emergencia se encuentran en buen estado, poseen doble pasamanos, señalización,
antideslizantes,	entre	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</si>
  <si>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</si>
  <si>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emergencias (puntos de encuentro, puestos de mando, Módulos de estabilización de heridos, entre otros)?</t>
  </si>
  <si>
    <t>¿Las ventanas cuentan con película de seguridad?</t>
  </si>
  <si>
    <t>¿Se tienen asegurados o anclados enseres, gabinetes u objetos que puedan caer?</t>
  </si>
  <si>
    <t>3. EQUIPOS</t>
  </si>
  <si>
    <t>¿Se cuenta con sistemas de detección y/o	monitoreo	de la	amenaza
identificada?</t>
  </si>
  <si>
    <t xml:space="preserve">Aumentar alarmas para que el sonido se escuche uniformemente </t>
  </si>
  <si>
    <t>¿Se cuenta con algún sistema de alarma en caso de emergencia?</t>
  </si>
  <si>
    <t>Se recomienda aumentar el # de alarmas en  las sedes y revisar que todas sean perfectamente audibles</t>
  </si>
  <si>
    <t>¿Se cuenta con sistemas de control o mitigación de la amenaza identificada?</t>
  </si>
  <si>
    <t>¿Se	cuenta	con	un	sistema	de comunicaciones		internas		para		la
respuesta a emergencias?</t>
  </si>
  <si>
    <t>¿Se cuenta con medios de transporte para    	el	apoyo	logístico	en	una emergencia?</t>
  </si>
  <si>
    <t>¿Se	 cuenta	 con   	programa	de mantenimiento preventivo y correctivo
para los equipos de emergencia?</t>
  </si>
  <si>
    <t>Análisis de vulnerabilidad de los sistemas y procesos</t>
  </si>
  <si>
    <t>1, SERVICIOS</t>
  </si>
  <si>
    <t>¿Se cuenta con otra fuente de energía permanente?</t>
  </si>
  <si>
    <t>¿Se  cuenta	 suministro	 de	 agua  permanente?</t>
  </si>
  <si>
    <t>¿Se cuenta con un programa de gestión de residuos?</t>
  </si>
  <si>
    <t>¿Se	 cuenta	 con	 servicio	 de comunicaciones internas?</t>
  </si>
  <si>
    <t>2. SISTEMAS ALTERNOS</t>
  </si>
  <si>
    <t>¿Se cuenta con sistemas redundantes para el suministro de agua (tanque de reserva de agua, pozos subterráneos, carrotanque, entre otros?</t>
  </si>
  <si>
    <t>¿Se cuenta con sistemas redundantes para el suministro de energía (plantas eléctricas, acumuladores, paneles
solares, entre otros?</t>
  </si>
  <si>
    <t>¿Se cuenta con hidrantes internos y/o externos?</t>
  </si>
  <si>
    <t xml:space="preserve">3. RECUPERACIÓN </t>
  </si>
  <si>
    <t>¿Se tienen identificados los procesos vitales para el funcionamiento de su organización?</t>
  </si>
  <si>
    <t>¿Se cuenta con un plan de continuidad del negocio?</t>
  </si>
  <si>
    <t>¿Se cuenta con algún sistema de seguros para los integrantes de la organización?</t>
  </si>
  <si>
    <t>¿Se tienen aseguradas las edificaciones y los bienes en general para cada amenaza identificada?</t>
  </si>
  <si>
    <t>¿Se encuentra asegurada la información digital y análoga de la organización?</t>
  </si>
  <si>
    <t>ANALISIS DE AMENAZAS</t>
  </si>
  <si>
    <t>ANALISIS DE VULNERABILIDAD</t>
  </si>
  <si>
    <t>NIVEL DEL RIESGO</t>
  </si>
  <si>
    <t>PERSONAS</t>
  </si>
  <si>
    <t>RECURSOS</t>
  </si>
  <si>
    <t>SISTEMAS  Y PROCESOS</t>
  </si>
  <si>
    <t>COLOR ROMBO</t>
  </si>
  <si>
    <t>1,Gestion organizacional</t>
  </si>
  <si>
    <t>2,capacitaciony entrenamiento</t>
  </si>
  <si>
    <t>3, caracteristicas de seguridad</t>
  </si>
  <si>
    <t>Total vulnerabilidad de personas</t>
  </si>
  <si>
    <t>color rombo personas</t>
  </si>
  <si>
    <t>1, Suministros</t>
  </si>
  <si>
    <t>2, edificaciones</t>
  </si>
  <si>
    <t>3, Equipos</t>
  </si>
  <si>
    <t>Total vulnerabilidad de recursos</t>
  </si>
  <si>
    <t>color rombo recursos</t>
  </si>
  <si>
    <t>1, Servicios</t>
  </si>
  <si>
    <t>2, sistemas alternos</t>
  </si>
  <si>
    <t>3, Recuperacion</t>
  </si>
  <si>
    <t>total vulnerabilidad de sistemas y procesos</t>
  </si>
  <si>
    <t>Color  rombo sistemas y procesos</t>
  </si>
  <si>
    <t>RESULTADO DEL DIAMANTE</t>
  </si>
  <si>
    <t>INTERPRETACION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</si>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</sst>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_ ;\-#,##0.0\ "/>
    <numFmt numFmtId="167" formatCode="#,##0.0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4"/>
      <color rgb="FFFFC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B373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8">
    <xf numFmtId="0" fontId="0" fillId="0" borderId="0" xfId="0"/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3" borderId="17" xfId="0" applyFont="1" applyFill="1" applyBorder="1" applyAlignment="1">
      <alignment horizontal="justify" vertical="top" wrapText="1"/>
    </xf>
    <xf numFmtId="0" fontId="2" fillId="3" borderId="20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2" fillId="6" borderId="0" xfId="0" applyFont="1" applyFill="1" applyAlignment="1">
      <alignment horizontal="justify" vertical="top" wrapText="1"/>
    </xf>
    <xf numFmtId="0" fontId="15" fillId="5" borderId="17" xfId="0" applyFont="1" applyFill="1" applyBorder="1" applyAlignment="1">
      <alignment wrapText="1"/>
    </xf>
    <xf numFmtId="0" fontId="14" fillId="0" borderId="10" xfId="0" applyFont="1" applyBorder="1" applyAlignment="1">
      <alignment horizontal="justify" wrapText="1"/>
    </xf>
    <xf numFmtId="0" fontId="14" fillId="5" borderId="15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5" fillId="5" borderId="15" xfId="0" applyFont="1" applyFill="1" applyBorder="1"/>
    <xf numFmtId="0" fontId="15" fillId="5" borderId="17" xfId="0" applyFont="1" applyFill="1" applyBorder="1"/>
    <xf numFmtId="0" fontId="16" fillId="7" borderId="15" xfId="0" applyFont="1" applyFill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vertical="top" wrapText="1"/>
    </xf>
    <xf numFmtId="0" fontId="14" fillId="7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6" borderId="1" xfId="0" applyFont="1" applyFill="1" applyBorder="1" applyAlignment="1">
      <alignment horizontal="justify" vertical="center" wrapText="1"/>
    </xf>
    <xf numFmtId="0" fontId="3" fillId="0" borderId="0" xfId="0" applyFont="1"/>
    <xf numFmtId="0" fontId="2" fillId="9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9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" fillId="12" borderId="6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textRotation="90"/>
    </xf>
    <xf numFmtId="0" fontId="3" fillId="11" borderId="12" xfId="0" applyFont="1" applyFill="1" applyBorder="1" applyAlignment="1">
      <alignment horizontal="center" vertical="center" textRotation="90" wrapText="1"/>
    </xf>
    <xf numFmtId="0" fontId="3" fillId="13" borderId="12" xfId="0" applyFont="1" applyFill="1" applyBorder="1" applyAlignment="1">
      <alignment horizontal="center" vertical="center" textRotation="90" wrapText="1"/>
    </xf>
    <xf numFmtId="0" fontId="3" fillId="14" borderId="12" xfId="0" applyFont="1" applyFill="1" applyBorder="1" applyAlignment="1">
      <alignment horizontal="center" vertical="center" textRotation="90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top" wrapText="1"/>
    </xf>
    <xf numFmtId="4" fontId="2" fillId="11" borderId="10" xfId="0" applyNumberFormat="1" applyFont="1" applyFill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21" fillId="8" borderId="25" xfId="0" applyFont="1" applyFill="1" applyBorder="1" applyAlignment="1">
      <alignment horizontal="justify" vertical="top" wrapText="1"/>
    </xf>
    <xf numFmtId="0" fontId="18" fillId="0" borderId="3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justify" vertical="top" wrapText="1"/>
    </xf>
    <xf numFmtId="165" fontId="13" fillId="11" borderId="10" xfId="0" applyNumberFormat="1" applyFont="1" applyFill="1" applyBorder="1" applyAlignment="1">
      <alignment vertical="center" wrapText="1"/>
    </xf>
    <xf numFmtId="0" fontId="18" fillId="0" borderId="9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justify" vertical="top" wrapText="1"/>
    </xf>
    <xf numFmtId="0" fontId="13" fillId="5" borderId="17" xfId="0" applyFont="1" applyFill="1" applyBorder="1" applyAlignment="1">
      <alignment horizontal="center" wrapText="1"/>
    </xf>
    <xf numFmtId="165" fontId="13" fillId="11" borderId="23" xfId="0" applyNumberFormat="1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15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wrapText="1"/>
      <protection locked="0"/>
    </xf>
    <xf numFmtId="0" fontId="25" fillId="2" borderId="1" xfId="0" applyFont="1" applyFill="1" applyBorder="1" applyAlignment="1" applyProtection="1">
      <alignment horizontal="justify" vertical="center" wrapText="1"/>
      <protection locked="0"/>
    </xf>
    <xf numFmtId="0" fontId="25" fillId="15" borderId="1" xfId="0" applyFont="1" applyFill="1" applyBorder="1" applyAlignment="1">
      <alignment horizontal="left" vertical="top" wrapText="1"/>
    </xf>
    <xf numFmtId="0" fontId="25" fillId="0" borderId="1" xfId="0" applyFont="1" applyBorder="1" applyAlignment="1" applyProtection="1">
      <alignment horizontal="justify" vertical="center" wrapText="1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25" fillId="0" borderId="1" xfId="0" applyFont="1" applyBorder="1" applyAlignment="1">
      <alignment horizontal="left" vertical="center" wrapText="1"/>
    </xf>
    <xf numFmtId="0" fontId="25" fillId="2" borderId="1" xfId="0" applyFont="1" applyFill="1" applyBorder="1" applyProtection="1">
      <protection locked="0"/>
    </xf>
    <xf numFmtId="0" fontId="25" fillId="0" borderId="1" xfId="0" applyFont="1" applyBorder="1"/>
    <xf numFmtId="0" fontId="25" fillId="0" borderId="1" xfId="0" applyFont="1" applyBorder="1" applyAlignment="1">
      <alignment horizontal="left" vertical="center" wrapText="1" indent="1"/>
    </xf>
    <xf numFmtId="0" fontId="25" fillId="0" borderId="0" xfId="0" applyFont="1"/>
    <xf numFmtId="0" fontId="23" fillId="0" borderId="0" xfId="0" applyFont="1" applyAlignment="1">
      <alignment horizontal="left" vertical="top" wrapText="1"/>
    </xf>
    <xf numFmtId="0" fontId="22" fillId="18" borderId="1" xfId="0" applyFont="1" applyFill="1" applyBorder="1" applyAlignment="1">
      <alignment horizontal="left" vertical="center" wrapText="1"/>
    </xf>
    <xf numFmtId="0" fontId="24" fillId="18" borderId="11" xfId="0" applyFont="1" applyFill="1" applyBorder="1" applyAlignment="1">
      <alignment horizontal="left" vertical="center" wrapText="1"/>
    </xf>
    <xf numFmtId="0" fontId="24" fillId="18" borderId="28" xfId="0" applyFont="1" applyFill="1" applyBorder="1" applyAlignment="1">
      <alignment horizontal="left" vertical="center" wrapText="1"/>
    </xf>
    <xf numFmtId="0" fontId="24" fillId="4" borderId="25" xfId="0" applyFont="1" applyFill="1" applyBorder="1" applyAlignment="1">
      <alignment horizontal="left" vertical="center" wrapText="1"/>
    </xf>
    <xf numFmtId="0" fontId="24" fillId="4" borderId="15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left" vertical="center" wrapText="1"/>
    </xf>
    <xf numFmtId="166" fontId="25" fillId="11" borderId="20" xfId="1" applyNumberFormat="1" applyFont="1" applyFill="1" applyBorder="1" applyAlignment="1">
      <alignment horizontal="left" vertical="center" wrapText="1"/>
    </xf>
    <xf numFmtId="0" fontId="25" fillId="9" borderId="17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166" fontId="18" fillId="16" borderId="23" xfId="0" applyNumberFormat="1" applyFont="1" applyFill="1" applyBorder="1" applyAlignment="1">
      <alignment vertical="top" wrapText="1"/>
    </xf>
    <xf numFmtId="0" fontId="13" fillId="9" borderId="15" xfId="0" applyFont="1" applyFill="1" applyBorder="1" applyAlignment="1">
      <alignment horizontal="left" vertical="center" wrapText="1"/>
    </xf>
    <xf numFmtId="0" fontId="25" fillId="0" borderId="32" xfId="0" applyFont="1" applyBorder="1" applyAlignment="1">
      <alignment horizontal="justify" vertical="center" wrapText="1"/>
    </xf>
    <xf numFmtId="0" fontId="25" fillId="5" borderId="24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justify" vertical="center" wrapText="1"/>
    </xf>
    <xf numFmtId="0" fontId="25" fillId="5" borderId="1" xfId="0" applyFont="1" applyFill="1" applyBorder="1" applyAlignment="1">
      <alignment horizontal="center" wrapText="1"/>
    </xf>
    <xf numFmtId="0" fontId="25" fillId="6" borderId="4" xfId="0" applyFont="1" applyFill="1" applyBorder="1" applyAlignment="1">
      <alignment horizontal="justify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11" borderId="10" xfId="0" applyFont="1" applyFill="1" applyBorder="1" applyAlignment="1">
      <alignment vertical="top" wrapText="1"/>
    </xf>
    <xf numFmtId="0" fontId="25" fillId="9" borderId="15" xfId="0" applyFont="1" applyFill="1" applyBorder="1" applyAlignment="1">
      <alignment vertical="top" wrapText="1"/>
    </xf>
    <xf numFmtId="0" fontId="25" fillId="9" borderId="0" xfId="0" applyFont="1" applyFill="1" applyAlignment="1">
      <alignment horizontal="right" vertical="top" wrapText="1"/>
    </xf>
    <xf numFmtId="0" fontId="25" fillId="9" borderId="15" xfId="0" applyFont="1" applyFill="1" applyBorder="1" applyAlignment="1">
      <alignment horizontal="center" vertical="center" wrapText="1"/>
    </xf>
    <xf numFmtId="165" fontId="25" fillId="11" borderId="10" xfId="0" applyNumberFormat="1" applyFont="1" applyFill="1" applyBorder="1" applyAlignment="1">
      <alignment vertical="top" wrapText="1"/>
    </xf>
    <xf numFmtId="0" fontId="23" fillId="10" borderId="10" xfId="0" applyFont="1" applyFill="1" applyBorder="1" applyAlignment="1">
      <alignment vertical="top" wrapText="1"/>
    </xf>
    <xf numFmtId="0" fontId="25" fillId="0" borderId="16" xfId="0" applyFont="1" applyBorder="1" applyAlignment="1">
      <alignment horizontal="justify" vertical="top" wrapText="1"/>
    </xf>
    <xf numFmtId="0" fontId="23" fillId="0" borderId="0" xfId="0" applyFont="1" applyAlignment="1">
      <alignment horizontal="right" vertical="top" wrapText="1"/>
    </xf>
    <xf numFmtId="0" fontId="25" fillId="11" borderId="10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left" vertical="center" wrapText="1"/>
    </xf>
    <xf numFmtId="165" fontId="23" fillId="16" borderId="10" xfId="0" applyNumberFormat="1" applyFont="1" applyFill="1" applyBorder="1" applyAlignment="1">
      <alignment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center" vertical="top" wrapText="1"/>
    </xf>
    <xf numFmtId="0" fontId="24" fillId="18" borderId="28" xfId="0" applyFont="1" applyFill="1" applyBorder="1" applyAlignment="1">
      <alignment horizontal="center" vertical="center" wrapText="1"/>
    </xf>
    <xf numFmtId="0" fontId="24" fillId="18" borderId="27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2" fillId="18" borderId="28" xfId="0" applyFont="1" applyFill="1" applyBorder="1" applyAlignment="1">
      <alignment horizontal="center" vertical="center" wrapText="1"/>
    </xf>
    <xf numFmtId="167" fontId="3" fillId="16" borderId="1" xfId="0" applyNumberFormat="1" applyFont="1" applyFill="1" applyBorder="1" applyAlignment="1">
      <alignment vertical="top" wrapText="1"/>
    </xf>
    <xf numFmtId="0" fontId="13" fillId="0" borderId="3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7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2" fillId="18" borderId="8" xfId="0" applyFont="1" applyFill="1" applyBorder="1" applyAlignment="1">
      <alignment horizontal="center" vertical="center" wrapText="1"/>
    </xf>
    <xf numFmtId="0" fontId="22" fillId="18" borderId="5" xfId="0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22" fillId="16" borderId="8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6" fillId="18" borderId="1" xfId="0" applyFont="1" applyFill="1" applyBorder="1" applyAlignment="1">
      <alignment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38" xfId="0" applyFont="1" applyFill="1" applyBorder="1" applyAlignment="1">
      <alignment horizontal="left" vertical="center" wrapText="1"/>
    </xf>
    <xf numFmtId="0" fontId="22" fillId="16" borderId="2" xfId="0" applyFont="1" applyFill="1" applyBorder="1" applyAlignment="1">
      <alignment horizontal="left" vertical="center" wrapText="1"/>
    </xf>
    <xf numFmtId="0" fontId="18" fillId="11" borderId="23" xfId="0" applyFont="1" applyFill="1" applyBorder="1" applyAlignment="1">
      <alignment horizontal="right" vertical="top" wrapText="1"/>
    </xf>
    <xf numFmtId="0" fontId="18" fillId="11" borderId="25" xfId="0" applyFont="1" applyFill="1" applyBorder="1" applyAlignment="1">
      <alignment horizontal="right" vertical="top" wrapText="1"/>
    </xf>
    <xf numFmtId="0" fontId="18" fillId="16" borderId="23" xfId="0" applyFont="1" applyFill="1" applyBorder="1" applyAlignment="1">
      <alignment horizontal="right" vertical="center" wrapText="1"/>
    </xf>
    <xf numFmtId="0" fontId="18" fillId="16" borderId="25" xfId="0" applyFont="1" applyFill="1" applyBorder="1" applyAlignment="1">
      <alignment horizontal="right" vertical="center" wrapText="1"/>
    </xf>
    <xf numFmtId="0" fontId="18" fillId="16" borderId="15" xfId="0" applyFont="1" applyFill="1" applyBorder="1" applyAlignment="1">
      <alignment horizontal="right" vertical="center" wrapText="1"/>
    </xf>
    <xf numFmtId="0" fontId="22" fillId="18" borderId="44" xfId="0" applyFont="1" applyFill="1" applyBorder="1" applyAlignment="1">
      <alignment horizontal="left" vertical="center" wrapText="1"/>
    </xf>
    <xf numFmtId="0" fontId="22" fillId="18" borderId="29" xfId="0" applyFont="1" applyFill="1" applyBorder="1" applyAlignment="1">
      <alignment horizontal="left" vertical="center" wrapText="1"/>
    </xf>
    <xf numFmtId="0" fontId="22" fillId="18" borderId="45" xfId="0" applyFont="1" applyFill="1" applyBorder="1" applyAlignment="1">
      <alignment horizontal="left" vertical="center" wrapText="1"/>
    </xf>
    <xf numFmtId="0" fontId="22" fillId="18" borderId="1" xfId="0" applyFont="1" applyFill="1" applyBorder="1" applyAlignment="1">
      <alignment horizontal="left" vertical="center" wrapText="1"/>
    </xf>
    <xf numFmtId="0" fontId="18" fillId="11" borderId="23" xfId="0" applyFont="1" applyFill="1" applyBorder="1" applyAlignment="1">
      <alignment horizontal="right" vertical="center" wrapText="1"/>
    </xf>
    <xf numFmtId="0" fontId="18" fillId="11" borderId="25" xfId="0" applyFont="1" applyFill="1" applyBorder="1" applyAlignment="1">
      <alignment horizontal="right" vertical="center" wrapText="1"/>
    </xf>
    <xf numFmtId="0" fontId="23" fillId="11" borderId="39" xfId="0" applyFont="1" applyFill="1" applyBorder="1" applyAlignment="1">
      <alignment horizontal="left" vertical="center" wrapText="1"/>
    </xf>
    <xf numFmtId="0" fontId="23" fillId="11" borderId="29" xfId="0" applyFont="1" applyFill="1" applyBorder="1" applyAlignment="1">
      <alignment horizontal="left" vertical="center" wrapText="1"/>
    </xf>
    <xf numFmtId="0" fontId="23" fillId="11" borderId="30" xfId="0" applyFont="1" applyFill="1" applyBorder="1" applyAlignment="1">
      <alignment horizontal="left" vertical="center" wrapText="1"/>
    </xf>
    <xf numFmtId="0" fontId="23" fillId="11" borderId="23" xfId="0" applyFont="1" applyFill="1" applyBorder="1" applyAlignment="1">
      <alignment horizontal="right" vertical="top" wrapText="1"/>
    </xf>
    <xf numFmtId="0" fontId="23" fillId="11" borderId="25" xfId="0" applyFont="1" applyFill="1" applyBorder="1" applyAlignment="1">
      <alignment horizontal="right" vertical="top" wrapText="1"/>
    </xf>
    <xf numFmtId="0" fontId="24" fillId="18" borderId="7" xfId="0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 wrapText="1"/>
    </xf>
    <xf numFmtId="0" fontId="23" fillId="16" borderId="23" xfId="0" applyFont="1" applyFill="1" applyBorder="1" applyAlignment="1">
      <alignment horizontal="right" vertical="center" wrapText="1"/>
    </xf>
    <xf numFmtId="0" fontId="23" fillId="16" borderId="25" xfId="0" applyFont="1" applyFill="1" applyBorder="1" applyAlignment="1">
      <alignment horizontal="right" vertical="center" wrapText="1"/>
    </xf>
    <xf numFmtId="0" fontId="23" fillId="16" borderId="15" xfId="0" applyFont="1" applyFill="1" applyBorder="1" applyAlignment="1">
      <alignment horizontal="right" vertical="center" wrapText="1"/>
    </xf>
    <xf numFmtId="0" fontId="24" fillId="18" borderId="44" xfId="0" applyFont="1" applyFill="1" applyBorder="1" applyAlignment="1">
      <alignment horizontal="center" vertical="center" wrapText="1"/>
    </xf>
    <xf numFmtId="0" fontId="24" fillId="18" borderId="29" xfId="0" applyFont="1" applyFill="1" applyBorder="1" applyAlignment="1">
      <alignment horizontal="center" vertical="center" wrapText="1"/>
    </xf>
    <xf numFmtId="0" fontId="24" fillId="18" borderId="45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34" xfId="0" applyFont="1" applyFill="1" applyBorder="1" applyAlignment="1">
      <alignment horizontal="center" vertical="center" wrapText="1"/>
    </xf>
    <xf numFmtId="0" fontId="24" fillId="18" borderId="43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19" fillId="8" borderId="27" xfId="0" applyFont="1" applyFill="1" applyBorder="1" applyAlignment="1">
      <alignment horizontal="center" vertical="center" wrapText="1"/>
    </xf>
    <xf numFmtId="0" fontId="19" fillId="8" borderId="46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19" fillId="8" borderId="47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right" vertical="top" wrapText="1"/>
    </xf>
    <xf numFmtId="0" fontId="3" fillId="11" borderId="25" xfId="0" applyFont="1" applyFill="1" applyBorder="1" applyAlignment="1">
      <alignment horizontal="right" vertical="top" wrapText="1"/>
    </xf>
    <xf numFmtId="0" fontId="17" fillId="16" borderId="23" xfId="0" applyFont="1" applyFill="1" applyBorder="1" applyAlignment="1">
      <alignment horizontal="right" vertical="center" wrapText="1"/>
    </xf>
    <xf numFmtId="0" fontId="17" fillId="16" borderId="25" xfId="0" applyFont="1" applyFill="1" applyBorder="1" applyAlignment="1">
      <alignment horizontal="right" vertical="center" wrapText="1"/>
    </xf>
    <xf numFmtId="0" fontId="17" fillId="16" borderId="40" xfId="0" applyFont="1" applyFill="1" applyBorder="1" applyAlignment="1">
      <alignment horizontal="right" vertical="center" wrapText="1"/>
    </xf>
    <xf numFmtId="0" fontId="19" fillId="16" borderId="23" xfId="0" applyFont="1" applyFill="1" applyBorder="1" applyAlignment="1">
      <alignment horizontal="justify" vertical="top" wrapText="1"/>
    </xf>
    <xf numFmtId="0" fontId="19" fillId="16" borderId="25" xfId="0" applyFont="1" applyFill="1" applyBorder="1" applyAlignment="1">
      <alignment horizontal="justify" vertical="top" wrapText="1"/>
    </xf>
    <xf numFmtId="0" fontId="12" fillId="18" borderId="0" xfId="0" applyFont="1" applyFill="1" applyAlignment="1">
      <alignment horizontal="center" vertical="center" wrapText="1"/>
    </xf>
    <xf numFmtId="0" fontId="12" fillId="18" borderId="3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/>
    </xf>
    <xf numFmtId="0" fontId="0" fillId="17" borderId="41" xfId="0" applyFill="1" applyBorder="1" applyAlignment="1">
      <alignment horizontal="center"/>
    </xf>
    <xf numFmtId="0" fontId="0" fillId="17" borderId="42" xfId="0" applyFill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33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18" fillId="12" borderId="32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9" defaultPivotStyle="PivotStyleLight16"/>
  <colors>
    <mruColors>
      <color rgb="FFFB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234732" name="Text Box 18">
          <a:extLst>
            <a:ext uri="{FF2B5EF4-FFF2-40B4-BE49-F238E27FC236}">
              <a16:creationId xmlns:a16="http://schemas.microsoft.com/office/drawing/2014/main" id="{7A056FE8-D8FD-1D77-006B-04899937DB30}"/>
            </a:ext>
          </a:extLst>
        </xdr:cNvPr>
        <xdr:cNvSpPr txBox="1">
          <a:spLocks noChangeArrowheads="1"/>
        </xdr:cNvSpPr>
      </xdr:nvSpPr>
      <xdr:spPr bwMode="auto">
        <a:xfrm>
          <a:off x="2085975" y="1535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200025</xdr:rowOff>
    </xdr:to>
    <xdr:sp macro="" textlink="">
      <xdr:nvSpPr>
        <xdr:cNvPr id="234736" name="Text Box 83">
          <a:extLst>
            <a:ext uri="{FF2B5EF4-FFF2-40B4-BE49-F238E27FC236}">
              <a16:creationId xmlns:a16="http://schemas.microsoft.com/office/drawing/2014/main" id="{CBD0AA08-56E7-19EE-857F-508F59EAA2A9}"/>
            </a:ext>
          </a:extLst>
        </xdr:cNvPr>
        <xdr:cNvSpPr txBox="1">
          <a:spLocks noChangeArrowheads="1"/>
        </xdr:cNvSpPr>
      </xdr:nvSpPr>
      <xdr:spPr bwMode="auto">
        <a:xfrm>
          <a:off x="2085975" y="120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76200</xdr:colOff>
      <xdr:row>20</xdr:row>
      <xdr:rowOff>200025</xdr:rowOff>
    </xdr:to>
    <xdr:sp macro="" textlink="">
      <xdr:nvSpPr>
        <xdr:cNvPr id="234745" name="Text Box 83">
          <a:extLst>
            <a:ext uri="{FF2B5EF4-FFF2-40B4-BE49-F238E27FC236}">
              <a16:creationId xmlns:a16="http://schemas.microsoft.com/office/drawing/2014/main" id="{DD64351C-CD9E-D98A-060B-BC8E00C79A5B}"/>
            </a:ext>
          </a:extLst>
        </xdr:cNvPr>
        <xdr:cNvSpPr txBox="1">
          <a:spLocks noChangeArrowheads="1"/>
        </xdr:cNvSpPr>
      </xdr:nvSpPr>
      <xdr:spPr bwMode="auto">
        <a:xfrm>
          <a:off x="2085975" y="1111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21</xdr:row>
      <xdr:rowOff>200025</xdr:rowOff>
    </xdr:to>
    <xdr:sp macro="" textlink="">
      <xdr:nvSpPr>
        <xdr:cNvPr id="234746" name="Text Box 83">
          <a:extLst>
            <a:ext uri="{FF2B5EF4-FFF2-40B4-BE49-F238E27FC236}">
              <a16:creationId xmlns:a16="http://schemas.microsoft.com/office/drawing/2014/main" id="{159EA540-7998-A100-3182-9409145A9B2F}"/>
            </a:ext>
          </a:extLst>
        </xdr:cNvPr>
        <xdr:cNvSpPr txBox="1">
          <a:spLocks noChangeArrowheads="1"/>
        </xdr:cNvSpPr>
      </xdr:nvSpPr>
      <xdr:spPr bwMode="auto">
        <a:xfrm>
          <a:off x="2085975" y="1158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21</xdr:row>
      <xdr:rowOff>200025</xdr:rowOff>
    </xdr:to>
    <xdr:sp macro="" textlink="">
      <xdr:nvSpPr>
        <xdr:cNvPr id="234750" name="Text Box 83">
          <a:extLst>
            <a:ext uri="{FF2B5EF4-FFF2-40B4-BE49-F238E27FC236}">
              <a16:creationId xmlns:a16="http://schemas.microsoft.com/office/drawing/2014/main" id="{2C6F7E0E-2730-8069-E8A9-AF8D4ABE965C}"/>
            </a:ext>
          </a:extLst>
        </xdr:cNvPr>
        <xdr:cNvSpPr txBox="1">
          <a:spLocks noChangeArrowheads="1"/>
        </xdr:cNvSpPr>
      </xdr:nvSpPr>
      <xdr:spPr bwMode="auto">
        <a:xfrm>
          <a:off x="2085975" y="1158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419100</xdr:rowOff>
    </xdr:from>
    <xdr:to>
      <xdr:col>0</xdr:col>
      <xdr:colOff>209550</xdr:colOff>
      <xdr:row>19</xdr:row>
      <xdr:rowOff>419100</xdr:rowOff>
    </xdr:to>
    <xdr:pic>
      <xdr:nvPicPr>
        <xdr:cNvPr id="234752" name="Picture 46" descr="BD21301_">
          <a:extLst>
            <a:ext uri="{FF2B5EF4-FFF2-40B4-BE49-F238E27FC236}">
              <a16:creationId xmlns:a16="http://schemas.microsoft.com/office/drawing/2014/main" id="{699F8CA7-D8EF-78AB-90DD-742D7442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0677525"/>
          <a:ext cx="209550" cy="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</xdr:colOff>
      <xdr:row>19</xdr:row>
      <xdr:rowOff>142875</xdr:rowOff>
    </xdr:to>
    <xdr:sp macro="" textlink="">
      <xdr:nvSpPr>
        <xdr:cNvPr id="234753" name="Text Box 83">
          <a:extLst>
            <a:ext uri="{FF2B5EF4-FFF2-40B4-BE49-F238E27FC236}">
              <a16:creationId xmlns:a16="http://schemas.microsoft.com/office/drawing/2014/main" id="{2689162D-A688-E547-0ACA-ECE40B6E505B}"/>
            </a:ext>
          </a:extLst>
        </xdr:cNvPr>
        <xdr:cNvSpPr txBox="1">
          <a:spLocks noChangeArrowheads="1"/>
        </xdr:cNvSpPr>
      </xdr:nvSpPr>
      <xdr:spPr bwMode="auto">
        <a:xfrm>
          <a:off x="2085975" y="102584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704850</xdr:rowOff>
    </xdr:to>
    <xdr:sp macro="" textlink="">
      <xdr:nvSpPr>
        <xdr:cNvPr id="2" name="Text Box 83">
          <a:extLst>
            <a:ext uri="{FF2B5EF4-FFF2-40B4-BE49-F238E27FC236}">
              <a16:creationId xmlns:a16="http://schemas.microsoft.com/office/drawing/2014/main" id="{23F95347-4D3E-4BF3-BEFE-B5A69D86D60A}"/>
            </a:ext>
          </a:extLst>
        </xdr:cNvPr>
        <xdr:cNvSpPr txBox="1">
          <a:spLocks noChangeArrowheads="1"/>
        </xdr:cNvSpPr>
      </xdr:nvSpPr>
      <xdr:spPr bwMode="auto">
        <a:xfrm>
          <a:off x="2085975" y="1091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207168</xdr:colOff>
      <xdr:row>8</xdr:row>
      <xdr:rowOff>306501</xdr:rowOff>
    </xdr:from>
    <xdr:to>
      <xdr:col>5</xdr:col>
      <xdr:colOff>569118</xdr:colOff>
      <xdr:row>8</xdr:row>
      <xdr:rowOff>725601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A566DF14-AA93-4C81-8454-EAA60D0676CF}"/>
            </a:ext>
          </a:extLst>
        </xdr:cNvPr>
        <xdr:cNvSpPr>
          <a:spLocks noChangeArrowheads="1"/>
        </xdr:cNvSpPr>
      </xdr:nvSpPr>
      <xdr:spPr bwMode="auto">
        <a:xfrm>
          <a:off x="6884193" y="2106726"/>
          <a:ext cx="361950" cy="419100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381000</xdr:rowOff>
    </xdr:to>
    <xdr:sp macro="" textlink="">
      <xdr:nvSpPr>
        <xdr:cNvPr id="4" name="Text Box 83">
          <a:extLst>
            <a:ext uri="{FF2B5EF4-FFF2-40B4-BE49-F238E27FC236}">
              <a16:creationId xmlns:a16="http://schemas.microsoft.com/office/drawing/2014/main" id="{40BE9F11-255A-4C2D-BA22-EA39F6B8C5A6}"/>
            </a:ext>
          </a:extLst>
        </xdr:cNvPr>
        <xdr:cNvSpPr txBox="1">
          <a:spLocks noChangeArrowheads="1"/>
        </xdr:cNvSpPr>
      </xdr:nvSpPr>
      <xdr:spPr bwMode="auto">
        <a:xfrm>
          <a:off x="2085975" y="943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18</xdr:row>
      <xdr:rowOff>57150</xdr:rowOff>
    </xdr:to>
    <xdr:sp macro="" textlink="">
      <xdr:nvSpPr>
        <xdr:cNvPr id="5" name="Text Box 83">
          <a:extLst>
            <a:ext uri="{FF2B5EF4-FFF2-40B4-BE49-F238E27FC236}">
              <a16:creationId xmlns:a16="http://schemas.microsoft.com/office/drawing/2014/main" id="{D6276F33-2CAD-4089-93AD-456A287E4688}"/>
            </a:ext>
          </a:extLst>
        </xdr:cNvPr>
        <xdr:cNvSpPr txBox="1">
          <a:spLocks noChangeArrowheads="1"/>
        </xdr:cNvSpPr>
      </xdr:nvSpPr>
      <xdr:spPr bwMode="auto">
        <a:xfrm>
          <a:off x="2085975" y="104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18</xdr:row>
      <xdr:rowOff>57150</xdr:rowOff>
    </xdr:to>
    <xdr:sp macro="" textlink="">
      <xdr:nvSpPr>
        <xdr:cNvPr id="6" name="Text Box 83">
          <a:extLst>
            <a:ext uri="{FF2B5EF4-FFF2-40B4-BE49-F238E27FC236}">
              <a16:creationId xmlns:a16="http://schemas.microsoft.com/office/drawing/2014/main" id="{D4A154B2-F5BD-4293-AE03-5B8819013254}"/>
            </a:ext>
          </a:extLst>
        </xdr:cNvPr>
        <xdr:cNvSpPr txBox="1">
          <a:spLocks noChangeArrowheads="1"/>
        </xdr:cNvSpPr>
      </xdr:nvSpPr>
      <xdr:spPr bwMode="auto">
        <a:xfrm>
          <a:off x="2085975" y="1042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16</xdr:row>
      <xdr:rowOff>0</xdr:rowOff>
    </xdr:from>
    <xdr:to>
      <xdr:col>1</xdr:col>
      <xdr:colOff>447675</xdr:colOff>
      <xdr:row>16</xdr:row>
      <xdr:rowOff>0</xdr:rowOff>
    </xdr:to>
    <xdr:pic>
      <xdr:nvPicPr>
        <xdr:cNvPr id="7" name="Picture 46" descr="BD21301_">
          <a:extLst>
            <a:ext uri="{FF2B5EF4-FFF2-40B4-BE49-F238E27FC236}">
              <a16:creationId xmlns:a16="http://schemas.microsoft.com/office/drawing/2014/main" id="{2D58CC95-9D82-43E5-883D-24AD3C6D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9439275"/>
          <a:ext cx="209550" cy="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323850</xdr:rowOff>
    </xdr:to>
    <xdr:sp macro="" textlink="">
      <xdr:nvSpPr>
        <xdr:cNvPr id="8" name="Text Box 83">
          <a:extLst>
            <a:ext uri="{FF2B5EF4-FFF2-40B4-BE49-F238E27FC236}">
              <a16:creationId xmlns:a16="http://schemas.microsoft.com/office/drawing/2014/main" id="{F2DBA004-79F0-4232-AE94-1BB2720FFB02}"/>
            </a:ext>
          </a:extLst>
        </xdr:cNvPr>
        <xdr:cNvSpPr txBox="1">
          <a:spLocks noChangeArrowheads="1"/>
        </xdr:cNvSpPr>
      </xdr:nvSpPr>
      <xdr:spPr bwMode="auto">
        <a:xfrm>
          <a:off x="2085975" y="9439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219075</xdr:colOff>
      <xdr:row>19</xdr:row>
      <xdr:rowOff>161925</xdr:rowOff>
    </xdr:from>
    <xdr:to>
      <xdr:col>5</xdr:col>
      <xdr:colOff>590550</xdr:colOff>
      <xdr:row>19</xdr:row>
      <xdr:rowOff>600075</xdr:rowOff>
    </xdr:to>
    <xdr:sp macro="" textlink="">
      <xdr:nvSpPr>
        <xdr:cNvPr id="9" name="AutoShape 29">
          <a:extLst>
            <a:ext uri="{FF2B5EF4-FFF2-40B4-BE49-F238E27FC236}">
              <a16:creationId xmlns:a16="http://schemas.microsoft.com/office/drawing/2014/main" id="{0D5EDCB8-460C-4117-99F4-75EA2098A8CD}"/>
            </a:ext>
          </a:extLst>
        </xdr:cNvPr>
        <xdr:cNvSpPr>
          <a:spLocks noChangeArrowheads="1"/>
        </xdr:cNvSpPr>
      </xdr:nvSpPr>
      <xdr:spPr bwMode="auto">
        <a:xfrm>
          <a:off x="6896100" y="11744325"/>
          <a:ext cx="371475" cy="438150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10</xdr:row>
      <xdr:rowOff>333375</xdr:rowOff>
    </xdr:from>
    <xdr:to>
      <xdr:col>5</xdr:col>
      <xdr:colOff>600075</xdr:colOff>
      <xdr:row>10</xdr:row>
      <xdr:rowOff>752475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91AA165F-F425-4341-89DC-DD95D0E91FBF}"/>
            </a:ext>
          </a:extLst>
        </xdr:cNvPr>
        <xdr:cNvSpPr>
          <a:spLocks noChangeArrowheads="1"/>
        </xdr:cNvSpPr>
      </xdr:nvSpPr>
      <xdr:spPr bwMode="auto">
        <a:xfrm>
          <a:off x="6915150" y="4257675"/>
          <a:ext cx="361950" cy="419100"/>
        </a:xfrm>
        <a:prstGeom prst="diamond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5</xdr:col>
      <xdr:colOff>238125</xdr:colOff>
      <xdr:row>15</xdr:row>
      <xdr:rowOff>158749</xdr:rowOff>
    </xdr:from>
    <xdr:to>
      <xdr:col>5</xdr:col>
      <xdr:colOff>619125</xdr:colOff>
      <xdr:row>15</xdr:row>
      <xdr:rowOff>561974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ABD37EF4-7BD9-43E5-BACD-10E15597577D}"/>
            </a:ext>
          </a:extLst>
        </xdr:cNvPr>
        <xdr:cNvSpPr>
          <a:spLocks noChangeArrowheads="1"/>
        </xdr:cNvSpPr>
      </xdr:nvSpPr>
      <xdr:spPr bwMode="auto">
        <a:xfrm>
          <a:off x="6915150" y="8588374"/>
          <a:ext cx="381000" cy="403225"/>
        </a:xfrm>
        <a:prstGeom prst="diamond">
          <a:avLst/>
        </a:prstGeom>
        <a:solidFill>
          <a:srgbClr val="FFFF00"/>
        </a:solidFill>
        <a:ln w="9525">
          <a:solidFill>
            <a:sysClr val="windowText" lastClr="000000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5</xdr:col>
      <xdr:colOff>238125</xdr:colOff>
      <xdr:row>12</xdr:row>
      <xdr:rowOff>73024</xdr:rowOff>
    </xdr:from>
    <xdr:to>
      <xdr:col>5</xdr:col>
      <xdr:colOff>619125</xdr:colOff>
      <xdr:row>12</xdr:row>
      <xdr:rowOff>476249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12F15476-FFA4-4D86-A25C-9FEEE103DA7A}"/>
            </a:ext>
          </a:extLst>
        </xdr:cNvPr>
        <xdr:cNvSpPr>
          <a:spLocks noChangeArrowheads="1"/>
        </xdr:cNvSpPr>
      </xdr:nvSpPr>
      <xdr:spPr bwMode="auto">
        <a:xfrm>
          <a:off x="6915150" y="5321299"/>
          <a:ext cx="381000" cy="403225"/>
        </a:xfrm>
        <a:prstGeom prst="diamond">
          <a:avLst/>
        </a:prstGeom>
        <a:solidFill>
          <a:srgbClr val="FFFF00"/>
        </a:solidFill>
        <a:ln w="9525">
          <a:solidFill>
            <a:sysClr val="windowText" lastClr="000000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5</xdr:col>
      <xdr:colOff>228600</xdr:colOff>
      <xdr:row>18</xdr:row>
      <xdr:rowOff>73024</xdr:rowOff>
    </xdr:from>
    <xdr:to>
      <xdr:col>5</xdr:col>
      <xdr:colOff>609600</xdr:colOff>
      <xdr:row>18</xdr:row>
      <xdr:rowOff>476249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BC1A0988-043A-45F7-94B9-465713F5C2E5}"/>
            </a:ext>
          </a:extLst>
        </xdr:cNvPr>
        <xdr:cNvSpPr>
          <a:spLocks noChangeArrowheads="1"/>
        </xdr:cNvSpPr>
      </xdr:nvSpPr>
      <xdr:spPr bwMode="auto">
        <a:xfrm>
          <a:off x="6905625" y="10988674"/>
          <a:ext cx="381000" cy="403225"/>
        </a:xfrm>
        <a:prstGeom prst="diamond">
          <a:avLst/>
        </a:prstGeom>
        <a:solidFill>
          <a:srgbClr val="FFFF00"/>
        </a:solidFill>
        <a:ln w="9525">
          <a:solidFill>
            <a:sysClr val="windowText" lastClr="000000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5</xdr:col>
      <xdr:colOff>266700</xdr:colOff>
      <xdr:row>9</xdr:row>
      <xdr:rowOff>161925</xdr:rowOff>
    </xdr:from>
    <xdr:to>
      <xdr:col>5</xdr:col>
      <xdr:colOff>628650</xdr:colOff>
      <xdr:row>9</xdr:row>
      <xdr:rowOff>581025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FD9D1986-249C-4A6D-B80A-0786F966B154}"/>
            </a:ext>
          </a:extLst>
        </xdr:cNvPr>
        <xdr:cNvSpPr>
          <a:spLocks noChangeArrowheads="1"/>
        </xdr:cNvSpPr>
      </xdr:nvSpPr>
      <xdr:spPr bwMode="auto">
        <a:xfrm>
          <a:off x="6943725" y="3352800"/>
          <a:ext cx="361950" cy="419100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238125</xdr:colOff>
      <xdr:row>16</xdr:row>
      <xdr:rowOff>0</xdr:rowOff>
    </xdr:from>
    <xdr:ext cx="209550" cy="0"/>
    <xdr:pic>
      <xdr:nvPicPr>
        <xdr:cNvPr id="15" name="Picture 46" descr="BD21301_">
          <a:extLst>
            <a:ext uri="{FF2B5EF4-FFF2-40B4-BE49-F238E27FC236}">
              <a16:creationId xmlns:a16="http://schemas.microsoft.com/office/drawing/2014/main" id="{CB523077-7472-42DC-8B48-95FBE26E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9439275"/>
          <a:ext cx="209550" cy="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6" name="Text Box 83">
          <a:extLst>
            <a:ext uri="{FF2B5EF4-FFF2-40B4-BE49-F238E27FC236}">
              <a16:creationId xmlns:a16="http://schemas.microsoft.com/office/drawing/2014/main" id="{4415D60E-B871-44FB-BA42-153641AD4352}"/>
            </a:ext>
          </a:extLst>
        </xdr:cNvPr>
        <xdr:cNvSpPr txBox="1">
          <a:spLocks noChangeArrowheads="1"/>
        </xdr:cNvSpPr>
      </xdr:nvSpPr>
      <xdr:spPr bwMode="auto">
        <a:xfrm>
          <a:off x="2085975" y="9439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238125</xdr:colOff>
      <xdr:row>16</xdr:row>
      <xdr:rowOff>419100</xdr:rowOff>
    </xdr:from>
    <xdr:ext cx="209550" cy="0"/>
    <xdr:pic>
      <xdr:nvPicPr>
        <xdr:cNvPr id="17" name="Picture 46" descr="BD21301_">
          <a:extLst>
            <a:ext uri="{FF2B5EF4-FFF2-40B4-BE49-F238E27FC236}">
              <a16:creationId xmlns:a16="http://schemas.microsoft.com/office/drawing/2014/main" id="{4ECF819D-2DFE-408D-B307-3242E67D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9858375"/>
          <a:ext cx="209550" cy="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76200" cy="142875"/>
    <xdr:sp macro="" textlink="">
      <xdr:nvSpPr>
        <xdr:cNvPr id="18" name="Text Box 83">
          <a:extLst>
            <a:ext uri="{FF2B5EF4-FFF2-40B4-BE49-F238E27FC236}">
              <a16:creationId xmlns:a16="http://schemas.microsoft.com/office/drawing/2014/main" id="{95B4B111-7BF6-4298-AF4C-43D07900DB99}"/>
            </a:ext>
          </a:extLst>
        </xdr:cNvPr>
        <xdr:cNvSpPr txBox="1">
          <a:spLocks noChangeArrowheads="1"/>
        </xdr:cNvSpPr>
      </xdr:nvSpPr>
      <xdr:spPr bwMode="auto">
        <a:xfrm>
          <a:off x="2085975" y="9439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190500</xdr:colOff>
      <xdr:row>16</xdr:row>
      <xdr:rowOff>38100</xdr:rowOff>
    </xdr:from>
    <xdr:to>
      <xdr:col>5</xdr:col>
      <xdr:colOff>571500</xdr:colOff>
      <xdr:row>16</xdr:row>
      <xdr:rowOff>441325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C6729EA7-4087-43E9-9B18-9222C925E4FC}"/>
            </a:ext>
          </a:extLst>
        </xdr:cNvPr>
        <xdr:cNvSpPr>
          <a:spLocks noChangeArrowheads="1"/>
        </xdr:cNvSpPr>
      </xdr:nvSpPr>
      <xdr:spPr bwMode="auto">
        <a:xfrm>
          <a:off x="6867525" y="9477375"/>
          <a:ext cx="381000" cy="403225"/>
        </a:xfrm>
        <a:prstGeom prst="diamond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5</xdr:col>
      <xdr:colOff>230981</xdr:colOff>
      <xdr:row>23</xdr:row>
      <xdr:rowOff>162945</xdr:rowOff>
    </xdr:from>
    <xdr:to>
      <xdr:col>5</xdr:col>
      <xdr:colOff>611981</xdr:colOff>
      <xdr:row>23</xdr:row>
      <xdr:rowOff>566170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115DE380-57BA-4DB6-9432-D668A5A4D609}"/>
            </a:ext>
          </a:extLst>
        </xdr:cNvPr>
        <xdr:cNvSpPr>
          <a:spLocks noChangeArrowheads="1"/>
        </xdr:cNvSpPr>
      </xdr:nvSpPr>
      <xdr:spPr bwMode="auto">
        <a:xfrm>
          <a:off x="6908006" y="16584045"/>
          <a:ext cx="381000" cy="403225"/>
        </a:xfrm>
        <a:prstGeom prst="diamond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/>
        <a:lstStyle/>
        <a:p>
          <a:endParaRPr lang="es-CO"/>
        </a:p>
      </xdr:txBody>
    </xdr:sp>
    <xdr:clientData/>
  </xdr:twoCellAnchor>
  <xdr:twoCellAnchor>
    <xdr:from>
      <xdr:col>5</xdr:col>
      <xdr:colOff>195602</xdr:colOff>
      <xdr:row>13</xdr:row>
      <xdr:rowOff>280648</xdr:rowOff>
    </xdr:from>
    <xdr:to>
      <xdr:col>5</xdr:col>
      <xdr:colOff>557552</xdr:colOff>
      <xdr:row>13</xdr:row>
      <xdr:rowOff>699748</xdr:rowOff>
    </xdr:to>
    <xdr:sp macro="" textlink="">
      <xdr:nvSpPr>
        <xdr:cNvPr id="21" name="AutoShape 19">
          <a:extLst>
            <a:ext uri="{FF2B5EF4-FFF2-40B4-BE49-F238E27FC236}">
              <a16:creationId xmlns:a16="http://schemas.microsoft.com/office/drawing/2014/main" id="{BB71193B-DEF0-4770-B568-2F5522C3978B}"/>
            </a:ext>
          </a:extLst>
        </xdr:cNvPr>
        <xdr:cNvSpPr>
          <a:spLocks noChangeArrowheads="1"/>
        </xdr:cNvSpPr>
      </xdr:nvSpPr>
      <xdr:spPr bwMode="auto">
        <a:xfrm>
          <a:off x="6872627" y="6605248"/>
          <a:ext cx="361950" cy="419100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5</xdr:col>
      <xdr:colOff>221116</xdr:colOff>
      <xdr:row>14</xdr:row>
      <xdr:rowOff>246630</xdr:rowOff>
    </xdr:from>
    <xdr:to>
      <xdr:col>5</xdr:col>
      <xdr:colOff>583066</xdr:colOff>
      <xdr:row>14</xdr:row>
      <xdr:rowOff>665730</xdr:rowOff>
    </xdr:to>
    <xdr:sp macro="" textlink="">
      <xdr:nvSpPr>
        <xdr:cNvPr id="22" name="AutoShape 19">
          <a:extLst>
            <a:ext uri="{FF2B5EF4-FFF2-40B4-BE49-F238E27FC236}">
              <a16:creationId xmlns:a16="http://schemas.microsoft.com/office/drawing/2014/main" id="{2A8AB3FE-EDB1-4C11-AA76-622E22E845A5}"/>
            </a:ext>
          </a:extLst>
        </xdr:cNvPr>
        <xdr:cNvSpPr>
          <a:spLocks noChangeArrowheads="1"/>
        </xdr:cNvSpPr>
      </xdr:nvSpPr>
      <xdr:spPr bwMode="auto">
        <a:xfrm>
          <a:off x="6898141" y="7761855"/>
          <a:ext cx="361950" cy="419100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marL="0" indent="0"/>
          <a:endParaRPr lang="es-CO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238124</xdr:colOff>
      <xdr:row>20</xdr:row>
      <xdr:rowOff>221117</xdr:rowOff>
    </xdr:from>
    <xdr:to>
      <xdr:col>5</xdr:col>
      <xdr:colOff>600074</xdr:colOff>
      <xdr:row>20</xdr:row>
      <xdr:rowOff>640217</xdr:rowOff>
    </xdr:to>
    <xdr:sp macro="" textlink="">
      <xdr:nvSpPr>
        <xdr:cNvPr id="23" name="AutoShape 19">
          <a:extLst>
            <a:ext uri="{FF2B5EF4-FFF2-40B4-BE49-F238E27FC236}">
              <a16:creationId xmlns:a16="http://schemas.microsoft.com/office/drawing/2014/main" id="{27406996-55BE-4BDD-A8E3-6683C617A7CD}"/>
            </a:ext>
          </a:extLst>
        </xdr:cNvPr>
        <xdr:cNvSpPr>
          <a:spLocks noChangeArrowheads="1"/>
        </xdr:cNvSpPr>
      </xdr:nvSpPr>
      <xdr:spPr bwMode="auto">
        <a:xfrm>
          <a:off x="6915149" y="13365617"/>
          <a:ext cx="361950" cy="419100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5</xdr:col>
      <xdr:colOff>246629</xdr:colOff>
      <xdr:row>21</xdr:row>
      <xdr:rowOff>323170</xdr:rowOff>
    </xdr:from>
    <xdr:to>
      <xdr:col>5</xdr:col>
      <xdr:colOff>608579</xdr:colOff>
      <xdr:row>21</xdr:row>
      <xdr:rowOff>742270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2A82F5D7-1F40-4B8E-8A73-94941125F7F4}"/>
            </a:ext>
          </a:extLst>
        </xdr:cNvPr>
        <xdr:cNvSpPr>
          <a:spLocks noChangeArrowheads="1"/>
        </xdr:cNvSpPr>
      </xdr:nvSpPr>
      <xdr:spPr bwMode="auto">
        <a:xfrm>
          <a:off x="6923654" y="14467795"/>
          <a:ext cx="361950" cy="419100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marL="0" indent="0"/>
          <a:endParaRPr lang="es-CO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246630</xdr:colOff>
      <xdr:row>22</xdr:row>
      <xdr:rowOff>212612</xdr:rowOff>
    </xdr:from>
    <xdr:to>
      <xdr:col>5</xdr:col>
      <xdr:colOff>608580</xdr:colOff>
      <xdr:row>22</xdr:row>
      <xdr:rowOff>631712</xdr:rowOff>
    </xdr:to>
    <xdr:sp macro="" textlink="">
      <xdr:nvSpPr>
        <xdr:cNvPr id="25" name="AutoShape 19">
          <a:extLst>
            <a:ext uri="{FF2B5EF4-FFF2-40B4-BE49-F238E27FC236}">
              <a16:creationId xmlns:a16="http://schemas.microsoft.com/office/drawing/2014/main" id="{C74873D5-0231-4579-8596-658FAF358A0D}"/>
            </a:ext>
          </a:extLst>
        </xdr:cNvPr>
        <xdr:cNvSpPr>
          <a:spLocks noChangeArrowheads="1"/>
        </xdr:cNvSpPr>
      </xdr:nvSpPr>
      <xdr:spPr bwMode="auto">
        <a:xfrm>
          <a:off x="6923655" y="15585962"/>
          <a:ext cx="361950" cy="419100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marL="0" indent="0"/>
          <a:endParaRPr lang="es-CO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10</xdr:row>
      <xdr:rowOff>0</xdr:rowOff>
    </xdr:from>
    <xdr:to>
      <xdr:col>9</xdr:col>
      <xdr:colOff>9525</xdr:colOff>
      <xdr:row>10</xdr:row>
      <xdr:rowOff>0</xdr:rowOff>
    </xdr:to>
    <xdr:sp macro="" textlink="">
      <xdr:nvSpPr>
        <xdr:cNvPr id="231540" name="Dibujo 3">
          <a:extLst>
            <a:ext uri="{FF2B5EF4-FFF2-40B4-BE49-F238E27FC236}">
              <a16:creationId xmlns:a16="http://schemas.microsoft.com/office/drawing/2014/main" id="{2B594CAC-66EF-CDB5-6CF8-C675B549B481}"/>
            </a:ext>
          </a:extLst>
        </xdr:cNvPr>
        <xdr:cNvSpPr>
          <a:spLocks/>
        </xdr:cNvSpPr>
      </xdr:nvSpPr>
      <xdr:spPr bwMode="auto">
        <a:xfrm>
          <a:off x="6153150" y="65627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10</xdr:row>
      <xdr:rowOff>0</xdr:rowOff>
    </xdr:from>
    <xdr:to>
      <xdr:col>9</xdr:col>
      <xdr:colOff>9525</xdr:colOff>
      <xdr:row>10</xdr:row>
      <xdr:rowOff>0</xdr:rowOff>
    </xdr:to>
    <xdr:sp macro="" textlink="">
      <xdr:nvSpPr>
        <xdr:cNvPr id="231541" name="Dibujo 4">
          <a:extLst>
            <a:ext uri="{FF2B5EF4-FFF2-40B4-BE49-F238E27FC236}">
              <a16:creationId xmlns:a16="http://schemas.microsoft.com/office/drawing/2014/main" id="{8B991D89-90AE-F53A-DCEB-25BAA581D6A5}"/>
            </a:ext>
          </a:extLst>
        </xdr:cNvPr>
        <xdr:cNvSpPr>
          <a:spLocks/>
        </xdr:cNvSpPr>
      </xdr:nvSpPr>
      <xdr:spPr bwMode="auto">
        <a:xfrm>
          <a:off x="6153150" y="65627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10</xdr:row>
      <xdr:rowOff>0</xdr:rowOff>
    </xdr:from>
    <xdr:to>
      <xdr:col>9</xdr:col>
      <xdr:colOff>9525</xdr:colOff>
      <xdr:row>10</xdr:row>
      <xdr:rowOff>0</xdr:rowOff>
    </xdr:to>
    <xdr:sp macro="" textlink="">
      <xdr:nvSpPr>
        <xdr:cNvPr id="231542" name="Dibujo 5">
          <a:extLst>
            <a:ext uri="{FF2B5EF4-FFF2-40B4-BE49-F238E27FC236}">
              <a16:creationId xmlns:a16="http://schemas.microsoft.com/office/drawing/2014/main" id="{3641390A-759C-A33A-214A-541A69C9CE95}"/>
            </a:ext>
          </a:extLst>
        </xdr:cNvPr>
        <xdr:cNvSpPr>
          <a:spLocks/>
        </xdr:cNvSpPr>
      </xdr:nvSpPr>
      <xdr:spPr bwMode="auto">
        <a:xfrm>
          <a:off x="6153150" y="65627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10</xdr:row>
      <xdr:rowOff>0</xdr:rowOff>
    </xdr:from>
    <xdr:to>
      <xdr:col>9</xdr:col>
      <xdr:colOff>9525</xdr:colOff>
      <xdr:row>10</xdr:row>
      <xdr:rowOff>0</xdr:rowOff>
    </xdr:to>
    <xdr:sp macro="" textlink="">
      <xdr:nvSpPr>
        <xdr:cNvPr id="231543" name="Dibujo 6">
          <a:extLst>
            <a:ext uri="{FF2B5EF4-FFF2-40B4-BE49-F238E27FC236}">
              <a16:creationId xmlns:a16="http://schemas.microsoft.com/office/drawing/2014/main" id="{214D12E2-91A5-DE04-19DC-EEA740383EF4}"/>
            </a:ext>
          </a:extLst>
        </xdr:cNvPr>
        <xdr:cNvSpPr>
          <a:spLocks/>
        </xdr:cNvSpPr>
      </xdr:nvSpPr>
      <xdr:spPr bwMode="auto">
        <a:xfrm>
          <a:off x="6153150" y="65627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352424</xdr:colOff>
      <xdr:row>4</xdr:row>
      <xdr:rowOff>19050</xdr:rowOff>
    </xdr:from>
    <xdr:to>
      <xdr:col>19</xdr:col>
      <xdr:colOff>752474</xdr:colOff>
      <xdr:row>4</xdr:row>
      <xdr:rowOff>371475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677E40-E80D-FD57-989D-8577464739BA}"/>
            </a:ext>
          </a:extLst>
        </xdr:cNvPr>
        <xdr:cNvSpPr>
          <a:spLocks noChangeArrowheads="1"/>
        </xdr:cNvSpPr>
      </xdr:nvSpPr>
      <xdr:spPr bwMode="auto">
        <a:xfrm>
          <a:off x="10344149" y="1733550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582705</xdr:colOff>
      <xdr:row>4</xdr:row>
      <xdr:rowOff>220756</xdr:rowOff>
    </xdr:from>
    <xdr:to>
      <xdr:col>19</xdr:col>
      <xdr:colOff>982755</xdr:colOff>
      <xdr:row>4</xdr:row>
      <xdr:rowOff>573181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4AC1AF5-CBFC-FBB2-599B-926C4F7173FB}"/>
            </a:ext>
          </a:extLst>
        </xdr:cNvPr>
        <xdr:cNvSpPr>
          <a:spLocks noChangeArrowheads="1"/>
        </xdr:cNvSpPr>
      </xdr:nvSpPr>
      <xdr:spPr bwMode="auto">
        <a:xfrm>
          <a:off x="10574430" y="1935256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123825</xdr:colOff>
      <xdr:row>4</xdr:row>
      <xdr:rowOff>219075</xdr:rowOff>
    </xdr:from>
    <xdr:to>
      <xdr:col>19</xdr:col>
      <xdr:colOff>523875</xdr:colOff>
      <xdr:row>4</xdr:row>
      <xdr:rowOff>571500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8EE7375-A16E-D3E6-D262-07B3D7113E67}"/>
            </a:ext>
          </a:extLst>
        </xdr:cNvPr>
        <xdr:cNvSpPr>
          <a:spLocks noChangeArrowheads="1"/>
        </xdr:cNvSpPr>
      </xdr:nvSpPr>
      <xdr:spPr bwMode="auto">
        <a:xfrm>
          <a:off x="10115550" y="193357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352424</xdr:colOff>
      <xdr:row>4</xdr:row>
      <xdr:rowOff>411255</xdr:rowOff>
    </xdr:from>
    <xdr:to>
      <xdr:col>19</xdr:col>
      <xdr:colOff>752474</xdr:colOff>
      <xdr:row>4</xdr:row>
      <xdr:rowOff>763680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9B5387EC-BCA7-E70E-75EF-082A40F10706}"/>
            </a:ext>
          </a:extLst>
        </xdr:cNvPr>
        <xdr:cNvSpPr>
          <a:spLocks noChangeArrowheads="1"/>
        </xdr:cNvSpPr>
      </xdr:nvSpPr>
      <xdr:spPr bwMode="auto">
        <a:xfrm>
          <a:off x="10344149" y="212575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183554</xdr:colOff>
      <xdr:row>4</xdr:row>
      <xdr:rowOff>200833</xdr:rowOff>
    </xdr:from>
    <xdr:to>
      <xdr:col>8</xdr:col>
      <xdr:colOff>558146</xdr:colOff>
      <xdr:row>4</xdr:row>
      <xdr:rowOff>573572</xdr:rowOff>
    </xdr:to>
    <xdr:sp macro="" textlink="">
      <xdr:nvSpPr>
        <xdr:cNvPr id="175" name="174 Marco">
          <a:extLst>
            <a:ext uri="{FF2B5EF4-FFF2-40B4-BE49-F238E27FC236}">
              <a16:creationId xmlns:a16="http://schemas.microsoft.com/office/drawing/2014/main" id="{5DC7AFA9-06CB-CE07-2847-204E7AD509BF}"/>
            </a:ext>
          </a:extLst>
        </xdr:cNvPr>
        <xdr:cNvSpPr/>
      </xdr:nvSpPr>
      <xdr:spPr bwMode="auto">
        <a:xfrm rot="18748928">
          <a:off x="4899355" y="1914407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171571</xdr:colOff>
      <xdr:row>5</xdr:row>
      <xdr:rowOff>185215</xdr:rowOff>
    </xdr:from>
    <xdr:to>
      <xdr:col>8</xdr:col>
      <xdr:colOff>546163</xdr:colOff>
      <xdr:row>5</xdr:row>
      <xdr:rowOff>588833</xdr:rowOff>
    </xdr:to>
    <xdr:sp macro="" textlink="">
      <xdr:nvSpPr>
        <xdr:cNvPr id="180" name="179 Marco">
          <a:extLst>
            <a:ext uri="{FF2B5EF4-FFF2-40B4-BE49-F238E27FC236}">
              <a16:creationId xmlns:a16="http://schemas.microsoft.com/office/drawing/2014/main" id="{43DB109F-2BF5-8C90-22F1-D2C706900F35}"/>
            </a:ext>
          </a:extLst>
        </xdr:cNvPr>
        <xdr:cNvSpPr/>
      </xdr:nvSpPr>
      <xdr:spPr bwMode="auto">
        <a:xfrm rot="18691787">
          <a:off x="4871933" y="3000078"/>
          <a:ext cx="403618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172350</xdr:colOff>
      <xdr:row>5</xdr:row>
      <xdr:rowOff>200834</xdr:rowOff>
    </xdr:from>
    <xdr:to>
      <xdr:col>13</xdr:col>
      <xdr:colOff>546942</xdr:colOff>
      <xdr:row>5</xdr:row>
      <xdr:rowOff>573573</xdr:rowOff>
    </xdr:to>
    <xdr:sp macro="" textlink="">
      <xdr:nvSpPr>
        <xdr:cNvPr id="225" name="224 Marco">
          <a:extLst>
            <a:ext uri="{FF2B5EF4-FFF2-40B4-BE49-F238E27FC236}">
              <a16:creationId xmlns:a16="http://schemas.microsoft.com/office/drawing/2014/main" id="{0EA6E40F-2A8A-D76A-0190-B2AD686F4E55}"/>
            </a:ext>
          </a:extLst>
        </xdr:cNvPr>
        <xdr:cNvSpPr/>
      </xdr:nvSpPr>
      <xdr:spPr bwMode="auto">
        <a:xfrm rot="18748928">
          <a:off x="7088426" y="30002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172350</xdr:colOff>
      <xdr:row>4</xdr:row>
      <xdr:rowOff>200834</xdr:rowOff>
    </xdr:from>
    <xdr:to>
      <xdr:col>13</xdr:col>
      <xdr:colOff>546942</xdr:colOff>
      <xdr:row>4</xdr:row>
      <xdr:rowOff>573573</xdr:rowOff>
    </xdr:to>
    <xdr:sp macro="" textlink="">
      <xdr:nvSpPr>
        <xdr:cNvPr id="230" name="229 Marco">
          <a:extLst>
            <a:ext uri="{FF2B5EF4-FFF2-40B4-BE49-F238E27FC236}">
              <a16:creationId xmlns:a16="http://schemas.microsoft.com/office/drawing/2014/main" id="{FDD8DDC4-E3E6-8A7E-3C91-913BA5109E21}"/>
            </a:ext>
          </a:extLst>
        </xdr:cNvPr>
        <xdr:cNvSpPr/>
      </xdr:nvSpPr>
      <xdr:spPr bwMode="auto">
        <a:xfrm rot="18748928">
          <a:off x="7088426" y="1914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4</xdr:row>
      <xdr:rowOff>200834</xdr:rowOff>
    </xdr:from>
    <xdr:to>
      <xdr:col>3</xdr:col>
      <xdr:colOff>546942</xdr:colOff>
      <xdr:row>4</xdr:row>
      <xdr:rowOff>573573</xdr:rowOff>
    </xdr:to>
    <xdr:sp macro="" textlink="">
      <xdr:nvSpPr>
        <xdr:cNvPr id="292" name="291 Marco">
          <a:extLst>
            <a:ext uri="{FF2B5EF4-FFF2-40B4-BE49-F238E27FC236}">
              <a16:creationId xmlns:a16="http://schemas.microsoft.com/office/drawing/2014/main" id="{D99AE227-8695-85FC-B906-72718F0060F6}"/>
            </a:ext>
          </a:extLst>
        </xdr:cNvPr>
        <xdr:cNvSpPr/>
      </xdr:nvSpPr>
      <xdr:spPr bwMode="auto">
        <a:xfrm rot="18748928">
          <a:off x="2659301" y="1914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5</xdr:row>
      <xdr:rowOff>200834</xdr:rowOff>
    </xdr:from>
    <xdr:to>
      <xdr:col>3</xdr:col>
      <xdr:colOff>546942</xdr:colOff>
      <xdr:row>5</xdr:row>
      <xdr:rowOff>573573</xdr:rowOff>
    </xdr:to>
    <xdr:sp macro="" textlink="">
      <xdr:nvSpPr>
        <xdr:cNvPr id="297" name="296 Marco">
          <a:extLst>
            <a:ext uri="{FF2B5EF4-FFF2-40B4-BE49-F238E27FC236}">
              <a16:creationId xmlns:a16="http://schemas.microsoft.com/office/drawing/2014/main" id="{45420462-0F31-0240-16D4-B3B5218BE3CB}"/>
            </a:ext>
          </a:extLst>
        </xdr:cNvPr>
        <xdr:cNvSpPr/>
      </xdr:nvSpPr>
      <xdr:spPr bwMode="auto">
        <a:xfrm rot="18748928">
          <a:off x="2659301" y="30002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5</xdr:row>
      <xdr:rowOff>200834</xdr:rowOff>
    </xdr:from>
    <xdr:to>
      <xdr:col>3</xdr:col>
      <xdr:colOff>546942</xdr:colOff>
      <xdr:row>5</xdr:row>
      <xdr:rowOff>573573</xdr:rowOff>
    </xdr:to>
    <xdr:sp macro="" textlink="">
      <xdr:nvSpPr>
        <xdr:cNvPr id="322" name="321 Marco">
          <a:extLst>
            <a:ext uri="{FF2B5EF4-FFF2-40B4-BE49-F238E27FC236}">
              <a16:creationId xmlns:a16="http://schemas.microsoft.com/office/drawing/2014/main" id="{3FDF0920-FE2A-5672-3F9A-8AAB2EFFC117}"/>
            </a:ext>
          </a:extLst>
        </xdr:cNvPr>
        <xdr:cNvSpPr/>
      </xdr:nvSpPr>
      <xdr:spPr bwMode="auto">
        <a:xfrm rot="18748928">
          <a:off x="2659301" y="30002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7</xdr:row>
      <xdr:rowOff>200834</xdr:rowOff>
    </xdr:from>
    <xdr:to>
      <xdr:col>3</xdr:col>
      <xdr:colOff>546942</xdr:colOff>
      <xdr:row>7</xdr:row>
      <xdr:rowOff>573573</xdr:rowOff>
    </xdr:to>
    <xdr:sp macro="" textlink="">
      <xdr:nvSpPr>
        <xdr:cNvPr id="286" name="285 Marco">
          <a:extLst>
            <a:ext uri="{FF2B5EF4-FFF2-40B4-BE49-F238E27FC236}">
              <a16:creationId xmlns:a16="http://schemas.microsoft.com/office/drawing/2014/main" id="{201D10B9-EA97-1138-6DD3-FBE46D73BF9A}"/>
            </a:ext>
          </a:extLst>
        </xdr:cNvPr>
        <xdr:cNvSpPr/>
      </xdr:nvSpPr>
      <xdr:spPr bwMode="auto">
        <a:xfrm rot="18748928">
          <a:off x="2659301" y="43718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7</xdr:row>
      <xdr:rowOff>200834</xdr:rowOff>
    </xdr:from>
    <xdr:to>
      <xdr:col>3</xdr:col>
      <xdr:colOff>546942</xdr:colOff>
      <xdr:row>7</xdr:row>
      <xdr:rowOff>573573</xdr:rowOff>
    </xdr:to>
    <xdr:sp macro="" textlink="">
      <xdr:nvSpPr>
        <xdr:cNvPr id="291" name="290 Marco">
          <a:extLst>
            <a:ext uri="{FF2B5EF4-FFF2-40B4-BE49-F238E27FC236}">
              <a16:creationId xmlns:a16="http://schemas.microsoft.com/office/drawing/2014/main" id="{316E7CE2-894E-E6D7-A5DA-7A12845B7A24}"/>
            </a:ext>
          </a:extLst>
        </xdr:cNvPr>
        <xdr:cNvSpPr/>
      </xdr:nvSpPr>
      <xdr:spPr bwMode="auto">
        <a:xfrm rot="18748928">
          <a:off x="2659301" y="43718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8</xdr:row>
      <xdr:rowOff>200834</xdr:rowOff>
    </xdr:from>
    <xdr:to>
      <xdr:col>3</xdr:col>
      <xdr:colOff>546942</xdr:colOff>
      <xdr:row>8</xdr:row>
      <xdr:rowOff>573573</xdr:rowOff>
    </xdr:to>
    <xdr:sp macro="" textlink="">
      <xdr:nvSpPr>
        <xdr:cNvPr id="298" name="297 Marco">
          <a:extLst>
            <a:ext uri="{FF2B5EF4-FFF2-40B4-BE49-F238E27FC236}">
              <a16:creationId xmlns:a16="http://schemas.microsoft.com/office/drawing/2014/main" id="{6F96F5BB-F291-5736-6B1A-1206BE003A59}"/>
            </a:ext>
          </a:extLst>
        </xdr:cNvPr>
        <xdr:cNvSpPr/>
      </xdr:nvSpPr>
      <xdr:spPr bwMode="auto">
        <a:xfrm rot="18748928">
          <a:off x="2659301" y="51433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8</xdr:row>
      <xdr:rowOff>200834</xdr:rowOff>
    </xdr:from>
    <xdr:to>
      <xdr:col>3</xdr:col>
      <xdr:colOff>546942</xdr:colOff>
      <xdr:row>8</xdr:row>
      <xdr:rowOff>573573</xdr:rowOff>
    </xdr:to>
    <xdr:sp macro="" textlink="">
      <xdr:nvSpPr>
        <xdr:cNvPr id="304" name="303 Marco">
          <a:extLst>
            <a:ext uri="{FF2B5EF4-FFF2-40B4-BE49-F238E27FC236}">
              <a16:creationId xmlns:a16="http://schemas.microsoft.com/office/drawing/2014/main" id="{469041FF-4493-DA83-5152-7F5D6254F5A5}"/>
            </a:ext>
          </a:extLst>
        </xdr:cNvPr>
        <xdr:cNvSpPr/>
      </xdr:nvSpPr>
      <xdr:spPr bwMode="auto">
        <a:xfrm rot="18748928">
          <a:off x="2659301" y="51433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9</xdr:row>
      <xdr:rowOff>200834</xdr:rowOff>
    </xdr:from>
    <xdr:to>
      <xdr:col>3</xdr:col>
      <xdr:colOff>546942</xdr:colOff>
      <xdr:row>9</xdr:row>
      <xdr:rowOff>573573</xdr:rowOff>
    </xdr:to>
    <xdr:sp macro="" textlink="">
      <xdr:nvSpPr>
        <xdr:cNvPr id="310" name="309 Marco">
          <a:extLst>
            <a:ext uri="{FF2B5EF4-FFF2-40B4-BE49-F238E27FC236}">
              <a16:creationId xmlns:a16="http://schemas.microsoft.com/office/drawing/2014/main" id="{C9FD7DC0-1545-FEA8-C622-C8FDEF307DE8}"/>
            </a:ext>
          </a:extLst>
        </xdr:cNvPr>
        <xdr:cNvSpPr/>
      </xdr:nvSpPr>
      <xdr:spPr bwMode="auto">
        <a:xfrm rot="18748928">
          <a:off x="2659301" y="59149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9</xdr:row>
      <xdr:rowOff>200834</xdr:rowOff>
    </xdr:from>
    <xdr:to>
      <xdr:col>3</xdr:col>
      <xdr:colOff>546942</xdr:colOff>
      <xdr:row>9</xdr:row>
      <xdr:rowOff>573573</xdr:rowOff>
    </xdr:to>
    <xdr:sp macro="" textlink="">
      <xdr:nvSpPr>
        <xdr:cNvPr id="316" name="315 Marco">
          <a:extLst>
            <a:ext uri="{FF2B5EF4-FFF2-40B4-BE49-F238E27FC236}">
              <a16:creationId xmlns:a16="http://schemas.microsoft.com/office/drawing/2014/main" id="{BA5AC83C-F101-69DD-DD3C-308E787E9F78}"/>
            </a:ext>
          </a:extLst>
        </xdr:cNvPr>
        <xdr:cNvSpPr/>
      </xdr:nvSpPr>
      <xdr:spPr bwMode="auto">
        <a:xfrm rot="18748928">
          <a:off x="2659301" y="59149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10</xdr:row>
      <xdr:rowOff>200834</xdr:rowOff>
    </xdr:from>
    <xdr:to>
      <xdr:col>3</xdr:col>
      <xdr:colOff>546942</xdr:colOff>
      <xdr:row>10</xdr:row>
      <xdr:rowOff>573573</xdr:rowOff>
    </xdr:to>
    <xdr:sp macro="" textlink="">
      <xdr:nvSpPr>
        <xdr:cNvPr id="323" name="322 Marco">
          <a:extLst>
            <a:ext uri="{FF2B5EF4-FFF2-40B4-BE49-F238E27FC236}">
              <a16:creationId xmlns:a16="http://schemas.microsoft.com/office/drawing/2014/main" id="{C6A3B92E-B903-FE19-9F53-B541B224FE86}"/>
            </a:ext>
          </a:extLst>
        </xdr:cNvPr>
        <xdr:cNvSpPr/>
      </xdr:nvSpPr>
      <xdr:spPr bwMode="auto">
        <a:xfrm rot="18748928">
          <a:off x="2659301" y="66864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10</xdr:row>
      <xdr:rowOff>200834</xdr:rowOff>
    </xdr:from>
    <xdr:to>
      <xdr:col>3</xdr:col>
      <xdr:colOff>546942</xdr:colOff>
      <xdr:row>10</xdr:row>
      <xdr:rowOff>573573</xdr:rowOff>
    </xdr:to>
    <xdr:sp macro="" textlink="">
      <xdr:nvSpPr>
        <xdr:cNvPr id="329" name="328 Marco">
          <a:extLst>
            <a:ext uri="{FF2B5EF4-FFF2-40B4-BE49-F238E27FC236}">
              <a16:creationId xmlns:a16="http://schemas.microsoft.com/office/drawing/2014/main" id="{CC6B8147-0137-6ECB-0138-F049714A0328}"/>
            </a:ext>
          </a:extLst>
        </xdr:cNvPr>
        <xdr:cNvSpPr/>
      </xdr:nvSpPr>
      <xdr:spPr bwMode="auto">
        <a:xfrm rot="18748928">
          <a:off x="2659301" y="66864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238125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38344" name="338 Triángulo rectángulo">
          <a:extLst>
            <a:ext uri="{FF2B5EF4-FFF2-40B4-BE49-F238E27FC236}">
              <a16:creationId xmlns:a16="http://schemas.microsoft.com/office/drawing/2014/main" id="{6B3BD215-AA6A-C7F7-5986-9BC957FC6684}"/>
            </a:ext>
          </a:extLst>
        </xdr:cNvPr>
        <xdr:cNvSpPr>
          <a:spLocks noChangeArrowheads="1"/>
        </xdr:cNvSpPr>
      </xdr:nvSpPr>
      <xdr:spPr bwMode="auto">
        <a:xfrm rot="10800000">
          <a:off x="2724150" y="7258050"/>
          <a:ext cx="476250" cy="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7</xdr:row>
      <xdr:rowOff>0</xdr:rowOff>
    </xdr:from>
    <xdr:to>
      <xdr:col>8</xdr:col>
      <xdr:colOff>561975</xdr:colOff>
      <xdr:row>7</xdr:row>
      <xdr:rowOff>0</xdr:rowOff>
    </xdr:to>
    <xdr:sp macro="" textlink="">
      <xdr:nvSpPr>
        <xdr:cNvPr id="238361" name="190 Triángulo rectángulo">
          <a:extLst>
            <a:ext uri="{FF2B5EF4-FFF2-40B4-BE49-F238E27FC236}">
              <a16:creationId xmlns:a16="http://schemas.microsoft.com/office/drawing/2014/main" id="{F94981ED-9CEB-C877-09F5-10F4358DE7B1}"/>
            </a:ext>
          </a:extLst>
        </xdr:cNvPr>
        <xdr:cNvSpPr>
          <a:spLocks noChangeArrowheads="1"/>
        </xdr:cNvSpPr>
      </xdr:nvSpPr>
      <xdr:spPr bwMode="auto">
        <a:xfrm>
          <a:off x="4724400" y="4171950"/>
          <a:ext cx="552450" cy="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7</xdr:row>
      <xdr:rowOff>0</xdr:rowOff>
    </xdr:from>
    <xdr:to>
      <xdr:col>8</xdr:col>
      <xdr:colOff>495300</xdr:colOff>
      <xdr:row>7</xdr:row>
      <xdr:rowOff>0</xdr:rowOff>
    </xdr:to>
    <xdr:sp macro="" textlink="">
      <xdr:nvSpPr>
        <xdr:cNvPr id="238367" name="271 Triángulo rectángulo">
          <a:extLst>
            <a:ext uri="{FF2B5EF4-FFF2-40B4-BE49-F238E27FC236}">
              <a16:creationId xmlns:a16="http://schemas.microsoft.com/office/drawing/2014/main" id="{87C47B3B-7AE7-8279-016B-96CD9D060473}"/>
            </a:ext>
          </a:extLst>
        </xdr:cNvPr>
        <xdr:cNvSpPr>
          <a:spLocks noChangeArrowheads="1"/>
        </xdr:cNvSpPr>
      </xdr:nvSpPr>
      <xdr:spPr bwMode="auto">
        <a:xfrm>
          <a:off x="4724400" y="4171950"/>
          <a:ext cx="485775" cy="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172350</xdr:colOff>
      <xdr:row>7</xdr:row>
      <xdr:rowOff>200834</xdr:rowOff>
    </xdr:from>
    <xdr:to>
      <xdr:col>8</xdr:col>
      <xdr:colOff>546942</xdr:colOff>
      <xdr:row>7</xdr:row>
      <xdr:rowOff>573573</xdr:rowOff>
    </xdr:to>
    <xdr:sp macro="" textlink="">
      <xdr:nvSpPr>
        <xdr:cNvPr id="377" name="376 Marco">
          <a:extLst>
            <a:ext uri="{FF2B5EF4-FFF2-40B4-BE49-F238E27FC236}">
              <a16:creationId xmlns:a16="http://schemas.microsoft.com/office/drawing/2014/main" id="{A650452D-B49D-8251-84AF-C9308573131D}"/>
            </a:ext>
          </a:extLst>
        </xdr:cNvPr>
        <xdr:cNvSpPr/>
      </xdr:nvSpPr>
      <xdr:spPr bwMode="auto">
        <a:xfrm rot="18748928">
          <a:off x="4888151" y="43718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7</xdr:row>
      <xdr:rowOff>200834</xdr:rowOff>
    </xdr:from>
    <xdr:to>
      <xdr:col>8</xdr:col>
      <xdr:colOff>546942</xdr:colOff>
      <xdr:row>7</xdr:row>
      <xdr:rowOff>573573</xdr:rowOff>
    </xdr:to>
    <xdr:sp macro="" textlink="">
      <xdr:nvSpPr>
        <xdr:cNvPr id="383" name="382 Marco">
          <a:extLst>
            <a:ext uri="{FF2B5EF4-FFF2-40B4-BE49-F238E27FC236}">
              <a16:creationId xmlns:a16="http://schemas.microsoft.com/office/drawing/2014/main" id="{971E69D6-62F3-839B-FECB-CADB8CE13ACE}"/>
            </a:ext>
          </a:extLst>
        </xdr:cNvPr>
        <xdr:cNvSpPr/>
      </xdr:nvSpPr>
      <xdr:spPr bwMode="auto">
        <a:xfrm rot="18748928">
          <a:off x="4888151" y="43718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8</xdr:row>
      <xdr:rowOff>200834</xdr:rowOff>
    </xdr:from>
    <xdr:to>
      <xdr:col>8</xdr:col>
      <xdr:colOff>546942</xdr:colOff>
      <xdr:row>8</xdr:row>
      <xdr:rowOff>573573</xdr:rowOff>
    </xdr:to>
    <xdr:sp macro="" textlink="">
      <xdr:nvSpPr>
        <xdr:cNvPr id="392" name="391 Marco">
          <a:extLst>
            <a:ext uri="{FF2B5EF4-FFF2-40B4-BE49-F238E27FC236}">
              <a16:creationId xmlns:a16="http://schemas.microsoft.com/office/drawing/2014/main" id="{54757BA5-9A26-B9AD-384F-66A0FE962332}"/>
            </a:ext>
          </a:extLst>
        </xdr:cNvPr>
        <xdr:cNvSpPr/>
      </xdr:nvSpPr>
      <xdr:spPr bwMode="auto">
        <a:xfrm rot="18748928">
          <a:off x="4888151" y="51433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8</xdr:row>
      <xdr:rowOff>200834</xdr:rowOff>
    </xdr:from>
    <xdr:to>
      <xdr:col>8</xdr:col>
      <xdr:colOff>546942</xdr:colOff>
      <xdr:row>8</xdr:row>
      <xdr:rowOff>573573</xdr:rowOff>
    </xdr:to>
    <xdr:sp macro="" textlink="">
      <xdr:nvSpPr>
        <xdr:cNvPr id="398" name="397 Marco">
          <a:extLst>
            <a:ext uri="{FF2B5EF4-FFF2-40B4-BE49-F238E27FC236}">
              <a16:creationId xmlns:a16="http://schemas.microsoft.com/office/drawing/2014/main" id="{62326B7B-DC35-A86E-52D8-0F9350B13017}"/>
            </a:ext>
          </a:extLst>
        </xdr:cNvPr>
        <xdr:cNvSpPr/>
      </xdr:nvSpPr>
      <xdr:spPr bwMode="auto">
        <a:xfrm rot="18748928">
          <a:off x="4888151" y="51433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9</xdr:row>
      <xdr:rowOff>200834</xdr:rowOff>
    </xdr:from>
    <xdr:to>
      <xdr:col>8</xdr:col>
      <xdr:colOff>546942</xdr:colOff>
      <xdr:row>9</xdr:row>
      <xdr:rowOff>573573</xdr:rowOff>
    </xdr:to>
    <xdr:sp macro="" textlink="">
      <xdr:nvSpPr>
        <xdr:cNvPr id="407" name="406 Marco">
          <a:extLst>
            <a:ext uri="{FF2B5EF4-FFF2-40B4-BE49-F238E27FC236}">
              <a16:creationId xmlns:a16="http://schemas.microsoft.com/office/drawing/2014/main" id="{431D3589-688E-1451-A80D-F59BA6BA9E49}"/>
            </a:ext>
          </a:extLst>
        </xdr:cNvPr>
        <xdr:cNvSpPr/>
      </xdr:nvSpPr>
      <xdr:spPr bwMode="auto">
        <a:xfrm rot="18748928">
          <a:off x="4888151" y="59149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9</xdr:row>
      <xdr:rowOff>200834</xdr:rowOff>
    </xdr:from>
    <xdr:to>
      <xdr:col>8</xdr:col>
      <xdr:colOff>546942</xdr:colOff>
      <xdr:row>9</xdr:row>
      <xdr:rowOff>573573</xdr:rowOff>
    </xdr:to>
    <xdr:sp macro="" textlink="">
      <xdr:nvSpPr>
        <xdr:cNvPr id="413" name="412 Marco">
          <a:extLst>
            <a:ext uri="{FF2B5EF4-FFF2-40B4-BE49-F238E27FC236}">
              <a16:creationId xmlns:a16="http://schemas.microsoft.com/office/drawing/2014/main" id="{F4100DDD-DEB9-878F-0266-3D5EEB590FBC}"/>
            </a:ext>
          </a:extLst>
        </xdr:cNvPr>
        <xdr:cNvSpPr/>
      </xdr:nvSpPr>
      <xdr:spPr bwMode="auto">
        <a:xfrm rot="18748928">
          <a:off x="4888151" y="59149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10</xdr:row>
      <xdr:rowOff>200834</xdr:rowOff>
    </xdr:from>
    <xdr:to>
      <xdr:col>8</xdr:col>
      <xdr:colOff>546942</xdr:colOff>
      <xdr:row>10</xdr:row>
      <xdr:rowOff>573573</xdr:rowOff>
    </xdr:to>
    <xdr:sp macro="" textlink="">
      <xdr:nvSpPr>
        <xdr:cNvPr id="422" name="421 Marco">
          <a:extLst>
            <a:ext uri="{FF2B5EF4-FFF2-40B4-BE49-F238E27FC236}">
              <a16:creationId xmlns:a16="http://schemas.microsoft.com/office/drawing/2014/main" id="{F5EFEB56-5482-2498-CC31-7D900B33D4A9}"/>
            </a:ext>
          </a:extLst>
        </xdr:cNvPr>
        <xdr:cNvSpPr/>
      </xdr:nvSpPr>
      <xdr:spPr bwMode="auto">
        <a:xfrm rot="18748928">
          <a:off x="4888151" y="66864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10</xdr:row>
      <xdr:rowOff>200834</xdr:rowOff>
    </xdr:from>
    <xdr:to>
      <xdr:col>8</xdr:col>
      <xdr:colOff>546942</xdr:colOff>
      <xdr:row>10</xdr:row>
      <xdr:rowOff>573573</xdr:rowOff>
    </xdr:to>
    <xdr:sp macro="" textlink="">
      <xdr:nvSpPr>
        <xdr:cNvPr id="428" name="427 Marco">
          <a:extLst>
            <a:ext uri="{FF2B5EF4-FFF2-40B4-BE49-F238E27FC236}">
              <a16:creationId xmlns:a16="http://schemas.microsoft.com/office/drawing/2014/main" id="{73348C67-5A3F-5647-9CCC-19C0723B9A7D}"/>
            </a:ext>
          </a:extLst>
        </xdr:cNvPr>
        <xdr:cNvSpPr/>
      </xdr:nvSpPr>
      <xdr:spPr bwMode="auto">
        <a:xfrm rot="18748928">
          <a:off x="4888151" y="66864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247650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38425" name="274 Triángulo rectángulo">
          <a:extLst>
            <a:ext uri="{FF2B5EF4-FFF2-40B4-BE49-F238E27FC236}">
              <a16:creationId xmlns:a16="http://schemas.microsoft.com/office/drawing/2014/main" id="{6BE393B1-DE61-96B3-8416-DDF93B8C761B}"/>
            </a:ext>
          </a:extLst>
        </xdr:cNvPr>
        <xdr:cNvSpPr>
          <a:spLocks noChangeArrowheads="1"/>
        </xdr:cNvSpPr>
      </xdr:nvSpPr>
      <xdr:spPr bwMode="auto">
        <a:xfrm rot="10800000">
          <a:off x="4962525" y="7258050"/>
          <a:ext cx="514350" cy="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7</xdr:row>
      <xdr:rowOff>0</xdr:rowOff>
    </xdr:from>
    <xdr:to>
      <xdr:col>13</xdr:col>
      <xdr:colOff>561975</xdr:colOff>
      <xdr:row>7</xdr:row>
      <xdr:rowOff>0</xdr:rowOff>
    </xdr:to>
    <xdr:sp macro="" textlink="">
      <xdr:nvSpPr>
        <xdr:cNvPr id="238426" name="215 Triángulo rectángulo">
          <a:extLst>
            <a:ext uri="{FF2B5EF4-FFF2-40B4-BE49-F238E27FC236}">
              <a16:creationId xmlns:a16="http://schemas.microsoft.com/office/drawing/2014/main" id="{6CD06F86-3254-47B8-3566-C65F48D9A63A}"/>
            </a:ext>
          </a:extLst>
        </xdr:cNvPr>
        <xdr:cNvSpPr>
          <a:spLocks noChangeArrowheads="1"/>
        </xdr:cNvSpPr>
      </xdr:nvSpPr>
      <xdr:spPr bwMode="auto">
        <a:xfrm>
          <a:off x="6924675" y="4171950"/>
          <a:ext cx="552450" cy="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561975</xdr:colOff>
      <xdr:row>7</xdr:row>
      <xdr:rowOff>0</xdr:rowOff>
    </xdr:to>
    <xdr:sp macro="" textlink="">
      <xdr:nvSpPr>
        <xdr:cNvPr id="238427" name="250 Triángulo rectángulo">
          <a:extLst>
            <a:ext uri="{FF2B5EF4-FFF2-40B4-BE49-F238E27FC236}">
              <a16:creationId xmlns:a16="http://schemas.microsoft.com/office/drawing/2014/main" id="{65F8DBEC-B173-180D-BB99-693DCD726C94}"/>
            </a:ext>
          </a:extLst>
        </xdr:cNvPr>
        <xdr:cNvSpPr>
          <a:spLocks noChangeArrowheads="1"/>
        </xdr:cNvSpPr>
      </xdr:nvSpPr>
      <xdr:spPr bwMode="auto">
        <a:xfrm>
          <a:off x="9315450" y="4171950"/>
          <a:ext cx="552450" cy="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172350</xdr:colOff>
      <xdr:row>12</xdr:row>
      <xdr:rowOff>200834</xdr:rowOff>
    </xdr:from>
    <xdr:to>
      <xdr:col>3</xdr:col>
      <xdr:colOff>546942</xdr:colOff>
      <xdr:row>12</xdr:row>
      <xdr:rowOff>573573</xdr:rowOff>
    </xdr:to>
    <xdr:sp macro="" textlink="">
      <xdr:nvSpPr>
        <xdr:cNvPr id="527" name="526 Marco">
          <a:extLst>
            <a:ext uri="{FF2B5EF4-FFF2-40B4-BE49-F238E27FC236}">
              <a16:creationId xmlns:a16="http://schemas.microsoft.com/office/drawing/2014/main" id="{5061121F-D7CD-9C36-0A84-AD956305EF22}"/>
            </a:ext>
          </a:extLst>
        </xdr:cNvPr>
        <xdr:cNvSpPr/>
      </xdr:nvSpPr>
      <xdr:spPr bwMode="auto">
        <a:xfrm rot="18748928">
          <a:off x="2659301" y="7629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12</xdr:row>
      <xdr:rowOff>200834</xdr:rowOff>
    </xdr:from>
    <xdr:to>
      <xdr:col>3</xdr:col>
      <xdr:colOff>546942</xdr:colOff>
      <xdr:row>12</xdr:row>
      <xdr:rowOff>573573</xdr:rowOff>
    </xdr:to>
    <xdr:sp macro="" textlink="">
      <xdr:nvSpPr>
        <xdr:cNvPr id="534" name="533 Marco">
          <a:extLst>
            <a:ext uri="{FF2B5EF4-FFF2-40B4-BE49-F238E27FC236}">
              <a16:creationId xmlns:a16="http://schemas.microsoft.com/office/drawing/2014/main" id="{EB9C443A-5B69-B1CB-374B-EBD82F1E3789}"/>
            </a:ext>
          </a:extLst>
        </xdr:cNvPr>
        <xdr:cNvSpPr/>
      </xdr:nvSpPr>
      <xdr:spPr bwMode="auto">
        <a:xfrm rot="18748928">
          <a:off x="2659301" y="7629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14</xdr:row>
      <xdr:rowOff>200834</xdr:rowOff>
    </xdr:from>
    <xdr:to>
      <xdr:col>3</xdr:col>
      <xdr:colOff>546942</xdr:colOff>
      <xdr:row>14</xdr:row>
      <xdr:rowOff>573573</xdr:rowOff>
    </xdr:to>
    <xdr:sp macro="" textlink="">
      <xdr:nvSpPr>
        <xdr:cNvPr id="543" name="542 Marco">
          <a:extLst>
            <a:ext uri="{FF2B5EF4-FFF2-40B4-BE49-F238E27FC236}">
              <a16:creationId xmlns:a16="http://schemas.microsoft.com/office/drawing/2014/main" id="{DF1C0E28-E0CC-46DD-E646-7CEBBB372AE5}"/>
            </a:ext>
          </a:extLst>
        </xdr:cNvPr>
        <xdr:cNvSpPr/>
      </xdr:nvSpPr>
      <xdr:spPr bwMode="auto">
        <a:xfrm rot="18748928">
          <a:off x="2659301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14</xdr:row>
      <xdr:rowOff>200834</xdr:rowOff>
    </xdr:from>
    <xdr:to>
      <xdr:col>3</xdr:col>
      <xdr:colOff>546942</xdr:colOff>
      <xdr:row>14</xdr:row>
      <xdr:rowOff>573573</xdr:rowOff>
    </xdr:to>
    <xdr:sp macro="" textlink="">
      <xdr:nvSpPr>
        <xdr:cNvPr id="550" name="549 Marco">
          <a:extLst>
            <a:ext uri="{FF2B5EF4-FFF2-40B4-BE49-F238E27FC236}">
              <a16:creationId xmlns:a16="http://schemas.microsoft.com/office/drawing/2014/main" id="{3F397038-B753-ADDA-CC20-16255073FEA7}"/>
            </a:ext>
          </a:extLst>
        </xdr:cNvPr>
        <xdr:cNvSpPr/>
      </xdr:nvSpPr>
      <xdr:spPr bwMode="auto">
        <a:xfrm rot="18748928">
          <a:off x="2659301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12</xdr:row>
      <xdr:rowOff>200834</xdr:rowOff>
    </xdr:from>
    <xdr:to>
      <xdr:col>8</xdr:col>
      <xdr:colOff>546942</xdr:colOff>
      <xdr:row>12</xdr:row>
      <xdr:rowOff>573573</xdr:rowOff>
    </xdr:to>
    <xdr:sp macro="" textlink="">
      <xdr:nvSpPr>
        <xdr:cNvPr id="563" name="562 Marco">
          <a:extLst>
            <a:ext uri="{FF2B5EF4-FFF2-40B4-BE49-F238E27FC236}">
              <a16:creationId xmlns:a16="http://schemas.microsoft.com/office/drawing/2014/main" id="{6E7752E1-321E-C289-7F57-0596E7910999}"/>
            </a:ext>
          </a:extLst>
        </xdr:cNvPr>
        <xdr:cNvSpPr/>
      </xdr:nvSpPr>
      <xdr:spPr bwMode="auto">
        <a:xfrm rot="18748928">
          <a:off x="4888151" y="7629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12</xdr:row>
      <xdr:rowOff>200834</xdr:rowOff>
    </xdr:from>
    <xdr:to>
      <xdr:col>8</xdr:col>
      <xdr:colOff>546942</xdr:colOff>
      <xdr:row>12</xdr:row>
      <xdr:rowOff>573573</xdr:rowOff>
    </xdr:to>
    <xdr:sp macro="" textlink="">
      <xdr:nvSpPr>
        <xdr:cNvPr id="570" name="569 Marco">
          <a:extLst>
            <a:ext uri="{FF2B5EF4-FFF2-40B4-BE49-F238E27FC236}">
              <a16:creationId xmlns:a16="http://schemas.microsoft.com/office/drawing/2014/main" id="{834A915F-62FE-BBDB-4FEA-90C2F876D770}"/>
            </a:ext>
          </a:extLst>
        </xdr:cNvPr>
        <xdr:cNvSpPr/>
      </xdr:nvSpPr>
      <xdr:spPr bwMode="auto">
        <a:xfrm rot="18748928">
          <a:off x="4888151" y="7629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13</xdr:row>
      <xdr:rowOff>200834</xdr:rowOff>
    </xdr:from>
    <xdr:to>
      <xdr:col>8</xdr:col>
      <xdr:colOff>546942</xdr:colOff>
      <xdr:row>13</xdr:row>
      <xdr:rowOff>573573</xdr:rowOff>
    </xdr:to>
    <xdr:sp macro="" textlink="">
      <xdr:nvSpPr>
        <xdr:cNvPr id="575" name="574 Marco">
          <a:extLst>
            <a:ext uri="{FF2B5EF4-FFF2-40B4-BE49-F238E27FC236}">
              <a16:creationId xmlns:a16="http://schemas.microsoft.com/office/drawing/2014/main" id="{DEB3A536-5FA0-5C5A-877A-428ECEB4A67B}"/>
            </a:ext>
          </a:extLst>
        </xdr:cNvPr>
        <xdr:cNvSpPr/>
      </xdr:nvSpPr>
      <xdr:spPr bwMode="auto">
        <a:xfrm rot="18748928">
          <a:off x="4888151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13</xdr:row>
      <xdr:rowOff>200834</xdr:rowOff>
    </xdr:from>
    <xdr:to>
      <xdr:col>8</xdr:col>
      <xdr:colOff>546942</xdr:colOff>
      <xdr:row>13</xdr:row>
      <xdr:rowOff>573573</xdr:rowOff>
    </xdr:to>
    <xdr:sp macro="" textlink="">
      <xdr:nvSpPr>
        <xdr:cNvPr id="582" name="581 Marco">
          <a:extLst>
            <a:ext uri="{FF2B5EF4-FFF2-40B4-BE49-F238E27FC236}">
              <a16:creationId xmlns:a16="http://schemas.microsoft.com/office/drawing/2014/main" id="{8D393C1B-E861-F131-D0E4-A77CCDB8CD8C}"/>
            </a:ext>
          </a:extLst>
        </xdr:cNvPr>
        <xdr:cNvSpPr/>
      </xdr:nvSpPr>
      <xdr:spPr bwMode="auto">
        <a:xfrm rot="18748928">
          <a:off x="4888151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14</xdr:row>
      <xdr:rowOff>200834</xdr:rowOff>
    </xdr:from>
    <xdr:to>
      <xdr:col>8</xdr:col>
      <xdr:colOff>546942</xdr:colOff>
      <xdr:row>14</xdr:row>
      <xdr:rowOff>573573</xdr:rowOff>
    </xdr:to>
    <xdr:sp macro="" textlink="">
      <xdr:nvSpPr>
        <xdr:cNvPr id="587" name="586 Marco">
          <a:extLst>
            <a:ext uri="{FF2B5EF4-FFF2-40B4-BE49-F238E27FC236}">
              <a16:creationId xmlns:a16="http://schemas.microsoft.com/office/drawing/2014/main" id="{AE530956-B045-B8F1-4000-69E817023440}"/>
            </a:ext>
          </a:extLst>
        </xdr:cNvPr>
        <xdr:cNvSpPr/>
      </xdr:nvSpPr>
      <xdr:spPr bwMode="auto">
        <a:xfrm rot="18748928">
          <a:off x="4888151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14</xdr:row>
      <xdr:rowOff>200834</xdr:rowOff>
    </xdr:from>
    <xdr:to>
      <xdr:col>8</xdr:col>
      <xdr:colOff>546942</xdr:colOff>
      <xdr:row>14</xdr:row>
      <xdr:rowOff>573573</xdr:rowOff>
    </xdr:to>
    <xdr:sp macro="" textlink="">
      <xdr:nvSpPr>
        <xdr:cNvPr id="594" name="593 Marco">
          <a:extLst>
            <a:ext uri="{FF2B5EF4-FFF2-40B4-BE49-F238E27FC236}">
              <a16:creationId xmlns:a16="http://schemas.microsoft.com/office/drawing/2014/main" id="{6F13A15C-E674-3080-042C-32C989203EF8}"/>
            </a:ext>
          </a:extLst>
        </xdr:cNvPr>
        <xdr:cNvSpPr/>
      </xdr:nvSpPr>
      <xdr:spPr bwMode="auto">
        <a:xfrm rot="18748928">
          <a:off x="4888151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8</xdr:col>
      <xdr:colOff>476250</xdr:colOff>
      <xdr:row>6</xdr:row>
      <xdr:rowOff>9525</xdr:rowOff>
    </xdr:to>
    <xdr:sp macro="" textlink="">
      <xdr:nvSpPr>
        <xdr:cNvPr id="238480" name="273 Triángulo rectángulo">
          <a:extLst>
            <a:ext uri="{FF2B5EF4-FFF2-40B4-BE49-F238E27FC236}">
              <a16:creationId xmlns:a16="http://schemas.microsoft.com/office/drawing/2014/main" id="{39E42CFE-1524-E1E5-0436-D9B6446670FE}"/>
            </a:ext>
          </a:extLst>
        </xdr:cNvPr>
        <xdr:cNvSpPr>
          <a:spLocks noChangeArrowheads="1"/>
        </xdr:cNvSpPr>
      </xdr:nvSpPr>
      <xdr:spPr bwMode="auto">
        <a:xfrm>
          <a:off x="4724400" y="4000500"/>
          <a:ext cx="466725" cy="95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162825</xdr:colOff>
      <xdr:row>13</xdr:row>
      <xdr:rowOff>201394</xdr:rowOff>
    </xdr:from>
    <xdr:to>
      <xdr:col>3</xdr:col>
      <xdr:colOff>537417</xdr:colOff>
      <xdr:row>13</xdr:row>
      <xdr:rowOff>574133</xdr:rowOff>
    </xdr:to>
    <xdr:sp macro="" textlink="">
      <xdr:nvSpPr>
        <xdr:cNvPr id="648" name="647 Marco">
          <a:extLst>
            <a:ext uri="{FF2B5EF4-FFF2-40B4-BE49-F238E27FC236}">
              <a16:creationId xmlns:a16="http://schemas.microsoft.com/office/drawing/2014/main" id="{AA149016-B137-72B8-BBE2-5B334270DB55}"/>
            </a:ext>
          </a:extLst>
        </xdr:cNvPr>
        <xdr:cNvSpPr/>
      </xdr:nvSpPr>
      <xdr:spPr bwMode="auto">
        <a:xfrm rot="18748928">
          <a:off x="2649776" y="840149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7</xdr:row>
      <xdr:rowOff>200833</xdr:rowOff>
    </xdr:from>
    <xdr:to>
      <xdr:col>13</xdr:col>
      <xdr:colOff>537417</xdr:colOff>
      <xdr:row>7</xdr:row>
      <xdr:rowOff>573572</xdr:rowOff>
    </xdr:to>
    <xdr:sp macro="" textlink="">
      <xdr:nvSpPr>
        <xdr:cNvPr id="666" name="665 Marco">
          <a:extLst>
            <a:ext uri="{FF2B5EF4-FFF2-40B4-BE49-F238E27FC236}">
              <a16:creationId xmlns:a16="http://schemas.microsoft.com/office/drawing/2014/main" id="{5146913A-F3D4-503B-750E-C751AE770328}"/>
            </a:ext>
          </a:extLst>
        </xdr:cNvPr>
        <xdr:cNvSpPr/>
      </xdr:nvSpPr>
      <xdr:spPr bwMode="auto">
        <a:xfrm rot="18748928">
          <a:off x="7078901" y="4371857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8</xdr:row>
      <xdr:rowOff>200833</xdr:rowOff>
    </xdr:from>
    <xdr:to>
      <xdr:col>13</xdr:col>
      <xdr:colOff>537417</xdr:colOff>
      <xdr:row>8</xdr:row>
      <xdr:rowOff>573572</xdr:rowOff>
    </xdr:to>
    <xdr:sp macro="" textlink="">
      <xdr:nvSpPr>
        <xdr:cNvPr id="671" name="670 Marco">
          <a:extLst>
            <a:ext uri="{FF2B5EF4-FFF2-40B4-BE49-F238E27FC236}">
              <a16:creationId xmlns:a16="http://schemas.microsoft.com/office/drawing/2014/main" id="{9DBC5427-FDAE-98BB-09A6-7C3F766D4E7E}"/>
            </a:ext>
          </a:extLst>
        </xdr:cNvPr>
        <xdr:cNvSpPr/>
      </xdr:nvSpPr>
      <xdr:spPr bwMode="auto">
        <a:xfrm rot="18748928">
          <a:off x="7078901" y="5143382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9</xdr:row>
      <xdr:rowOff>200833</xdr:rowOff>
    </xdr:from>
    <xdr:to>
      <xdr:col>13</xdr:col>
      <xdr:colOff>537417</xdr:colOff>
      <xdr:row>9</xdr:row>
      <xdr:rowOff>573572</xdr:rowOff>
    </xdr:to>
    <xdr:sp macro="" textlink="">
      <xdr:nvSpPr>
        <xdr:cNvPr id="676" name="675 Marco">
          <a:extLst>
            <a:ext uri="{FF2B5EF4-FFF2-40B4-BE49-F238E27FC236}">
              <a16:creationId xmlns:a16="http://schemas.microsoft.com/office/drawing/2014/main" id="{F879C43D-CE24-7402-E544-918947DF8C5A}"/>
            </a:ext>
          </a:extLst>
        </xdr:cNvPr>
        <xdr:cNvSpPr/>
      </xdr:nvSpPr>
      <xdr:spPr bwMode="auto">
        <a:xfrm rot="18748928">
          <a:off x="7078901" y="5914907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10</xdr:row>
      <xdr:rowOff>200833</xdr:rowOff>
    </xdr:from>
    <xdr:to>
      <xdr:col>13</xdr:col>
      <xdr:colOff>537417</xdr:colOff>
      <xdr:row>10</xdr:row>
      <xdr:rowOff>573572</xdr:rowOff>
    </xdr:to>
    <xdr:sp macro="" textlink="">
      <xdr:nvSpPr>
        <xdr:cNvPr id="681" name="680 Marco">
          <a:extLst>
            <a:ext uri="{FF2B5EF4-FFF2-40B4-BE49-F238E27FC236}">
              <a16:creationId xmlns:a16="http://schemas.microsoft.com/office/drawing/2014/main" id="{5EE1C560-503D-DF10-4D86-D12302E7C8C2}"/>
            </a:ext>
          </a:extLst>
        </xdr:cNvPr>
        <xdr:cNvSpPr/>
      </xdr:nvSpPr>
      <xdr:spPr bwMode="auto">
        <a:xfrm rot="18748928">
          <a:off x="7078901" y="6686432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12</xdr:row>
      <xdr:rowOff>200833</xdr:rowOff>
    </xdr:from>
    <xdr:to>
      <xdr:col>13</xdr:col>
      <xdr:colOff>537417</xdr:colOff>
      <xdr:row>12</xdr:row>
      <xdr:rowOff>573572</xdr:rowOff>
    </xdr:to>
    <xdr:sp macro="" textlink="">
      <xdr:nvSpPr>
        <xdr:cNvPr id="696" name="695 Marco">
          <a:extLst>
            <a:ext uri="{FF2B5EF4-FFF2-40B4-BE49-F238E27FC236}">
              <a16:creationId xmlns:a16="http://schemas.microsoft.com/office/drawing/2014/main" id="{C35E832A-62EA-3210-B546-77B8A0D89711}"/>
            </a:ext>
          </a:extLst>
        </xdr:cNvPr>
        <xdr:cNvSpPr/>
      </xdr:nvSpPr>
      <xdr:spPr bwMode="auto">
        <a:xfrm rot="18748928">
          <a:off x="7078901" y="7629407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13</xdr:row>
      <xdr:rowOff>200833</xdr:rowOff>
    </xdr:from>
    <xdr:to>
      <xdr:col>13</xdr:col>
      <xdr:colOff>537417</xdr:colOff>
      <xdr:row>13</xdr:row>
      <xdr:rowOff>573572</xdr:rowOff>
    </xdr:to>
    <xdr:sp macro="" textlink="">
      <xdr:nvSpPr>
        <xdr:cNvPr id="701" name="700 Marco">
          <a:extLst>
            <a:ext uri="{FF2B5EF4-FFF2-40B4-BE49-F238E27FC236}">
              <a16:creationId xmlns:a16="http://schemas.microsoft.com/office/drawing/2014/main" id="{A4578DDE-E016-AD08-0161-B0D7065C794F}"/>
            </a:ext>
          </a:extLst>
        </xdr:cNvPr>
        <xdr:cNvSpPr/>
      </xdr:nvSpPr>
      <xdr:spPr bwMode="auto">
        <a:xfrm rot="18748928">
          <a:off x="7078901" y="8400932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14</xdr:row>
      <xdr:rowOff>200833</xdr:rowOff>
    </xdr:from>
    <xdr:to>
      <xdr:col>13</xdr:col>
      <xdr:colOff>537417</xdr:colOff>
      <xdr:row>14</xdr:row>
      <xdr:rowOff>573572</xdr:rowOff>
    </xdr:to>
    <xdr:sp macro="" textlink="">
      <xdr:nvSpPr>
        <xdr:cNvPr id="706" name="705 Marco">
          <a:extLst>
            <a:ext uri="{FF2B5EF4-FFF2-40B4-BE49-F238E27FC236}">
              <a16:creationId xmlns:a16="http://schemas.microsoft.com/office/drawing/2014/main" id="{A04BC77E-C336-F0AE-2FFC-9CA9E212A22E}"/>
            </a:ext>
          </a:extLst>
        </xdr:cNvPr>
        <xdr:cNvSpPr/>
      </xdr:nvSpPr>
      <xdr:spPr bwMode="auto">
        <a:xfrm rot="18748928">
          <a:off x="7078901" y="9162932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5</xdr:row>
      <xdr:rowOff>200834</xdr:rowOff>
    </xdr:from>
    <xdr:to>
      <xdr:col>18</xdr:col>
      <xdr:colOff>558148</xdr:colOff>
      <xdr:row>5</xdr:row>
      <xdr:rowOff>573573</xdr:rowOff>
    </xdr:to>
    <xdr:sp macro="" textlink="">
      <xdr:nvSpPr>
        <xdr:cNvPr id="711" name="710 Marco">
          <a:extLst>
            <a:ext uri="{FF2B5EF4-FFF2-40B4-BE49-F238E27FC236}">
              <a16:creationId xmlns:a16="http://schemas.microsoft.com/office/drawing/2014/main" id="{31DC8C4F-5B09-1021-28AF-94ACA3BC6187}"/>
            </a:ext>
          </a:extLst>
        </xdr:cNvPr>
        <xdr:cNvSpPr/>
      </xdr:nvSpPr>
      <xdr:spPr bwMode="auto">
        <a:xfrm rot="18748928">
          <a:off x="9490407" y="30002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18</xdr:col>
      <xdr:colOff>457200</xdr:colOff>
      <xdr:row>6</xdr:row>
      <xdr:rowOff>0</xdr:rowOff>
    </xdr:to>
    <xdr:sp macro="" textlink="">
      <xdr:nvSpPr>
        <xdr:cNvPr id="238557" name="237 Triángulo rectángulo">
          <a:extLst>
            <a:ext uri="{FF2B5EF4-FFF2-40B4-BE49-F238E27FC236}">
              <a16:creationId xmlns:a16="http://schemas.microsoft.com/office/drawing/2014/main" id="{22703BEE-0BFB-9BB2-85A3-F2BFFCE8FF03}"/>
            </a:ext>
          </a:extLst>
        </xdr:cNvPr>
        <xdr:cNvSpPr>
          <a:spLocks noChangeArrowheads="1"/>
        </xdr:cNvSpPr>
      </xdr:nvSpPr>
      <xdr:spPr bwMode="auto">
        <a:xfrm rot="5400000">
          <a:off x="9539288" y="3776662"/>
          <a:ext cx="0" cy="44767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523875</xdr:colOff>
      <xdr:row>6</xdr:row>
      <xdr:rowOff>28575</xdr:rowOff>
    </xdr:to>
    <xdr:sp macro="" textlink="">
      <xdr:nvSpPr>
        <xdr:cNvPr id="238570" name="235 Triángulo rectángulo">
          <a:extLst>
            <a:ext uri="{FF2B5EF4-FFF2-40B4-BE49-F238E27FC236}">
              <a16:creationId xmlns:a16="http://schemas.microsoft.com/office/drawing/2014/main" id="{E7DBA55E-92A2-9A43-1D8F-AB30B7E03F23}"/>
            </a:ext>
          </a:extLst>
        </xdr:cNvPr>
        <xdr:cNvSpPr>
          <a:spLocks noChangeArrowheads="1"/>
        </xdr:cNvSpPr>
      </xdr:nvSpPr>
      <xdr:spPr bwMode="auto">
        <a:xfrm>
          <a:off x="9305925" y="4000500"/>
          <a:ext cx="523875" cy="2857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266700</xdr:colOff>
      <xdr:row>6</xdr:row>
      <xdr:rowOff>0</xdr:rowOff>
    </xdr:from>
    <xdr:to>
      <xdr:col>19</xdr:col>
      <xdr:colOff>19050</xdr:colOff>
      <xdr:row>6</xdr:row>
      <xdr:rowOff>9525</xdr:rowOff>
    </xdr:to>
    <xdr:sp macro="" textlink="">
      <xdr:nvSpPr>
        <xdr:cNvPr id="238571" name="236 Triángulo rectángulo">
          <a:extLst>
            <a:ext uri="{FF2B5EF4-FFF2-40B4-BE49-F238E27FC236}">
              <a16:creationId xmlns:a16="http://schemas.microsoft.com/office/drawing/2014/main" id="{E0B94472-8D25-D44E-90A7-7DD14A9337CC}"/>
            </a:ext>
          </a:extLst>
        </xdr:cNvPr>
        <xdr:cNvSpPr>
          <a:spLocks noChangeArrowheads="1"/>
        </xdr:cNvSpPr>
      </xdr:nvSpPr>
      <xdr:spPr bwMode="auto">
        <a:xfrm rot="-5400000">
          <a:off x="9786937" y="3786188"/>
          <a:ext cx="9525" cy="43815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183556</xdr:colOff>
      <xdr:row>7</xdr:row>
      <xdr:rowOff>200834</xdr:rowOff>
    </xdr:from>
    <xdr:to>
      <xdr:col>18</xdr:col>
      <xdr:colOff>558148</xdr:colOff>
      <xdr:row>7</xdr:row>
      <xdr:rowOff>573573</xdr:rowOff>
    </xdr:to>
    <xdr:sp macro="" textlink="">
      <xdr:nvSpPr>
        <xdr:cNvPr id="736" name="735 Marco">
          <a:extLst>
            <a:ext uri="{FF2B5EF4-FFF2-40B4-BE49-F238E27FC236}">
              <a16:creationId xmlns:a16="http://schemas.microsoft.com/office/drawing/2014/main" id="{0A536D05-4462-8C00-7C5A-7ABBACC36B32}"/>
            </a:ext>
          </a:extLst>
        </xdr:cNvPr>
        <xdr:cNvSpPr/>
      </xdr:nvSpPr>
      <xdr:spPr bwMode="auto">
        <a:xfrm rot="18748928">
          <a:off x="9490407" y="437185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8</xdr:row>
      <xdr:rowOff>200834</xdr:rowOff>
    </xdr:from>
    <xdr:to>
      <xdr:col>18</xdr:col>
      <xdr:colOff>558148</xdr:colOff>
      <xdr:row>8</xdr:row>
      <xdr:rowOff>573573</xdr:rowOff>
    </xdr:to>
    <xdr:sp macro="" textlink="">
      <xdr:nvSpPr>
        <xdr:cNvPr id="741" name="740 Marco">
          <a:extLst>
            <a:ext uri="{FF2B5EF4-FFF2-40B4-BE49-F238E27FC236}">
              <a16:creationId xmlns:a16="http://schemas.microsoft.com/office/drawing/2014/main" id="{89146126-F39E-E212-8A68-C55596974996}"/>
            </a:ext>
          </a:extLst>
        </xdr:cNvPr>
        <xdr:cNvSpPr/>
      </xdr:nvSpPr>
      <xdr:spPr bwMode="auto">
        <a:xfrm rot="18748928">
          <a:off x="9490407" y="51433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172349</xdr:colOff>
      <xdr:row>9</xdr:row>
      <xdr:rowOff>200834</xdr:rowOff>
    </xdr:from>
    <xdr:to>
      <xdr:col>18</xdr:col>
      <xdr:colOff>546941</xdr:colOff>
      <xdr:row>9</xdr:row>
      <xdr:rowOff>573573</xdr:rowOff>
    </xdr:to>
    <xdr:sp macro="" textlink="">
      <xdr:nvSpPr>
        <xdr:cNvPr id="746" name="745 Marco">
          <a:extLst>
            <a:ext uri="{FF2B5EF4-FFF2-40B4-BE49-F238E27FC236}">
              <a16:creationId xmlns:a16="http://schemas.microsoft.com/office/drawing/2014/main" id="{AFD8F4BC-7500-8F1F-5CEF-AEB393A0AAB3}"/>
            </a:ext>
          </a:extLst>
        </xdr:cNvPr>
        <xdr:cNvSpPr/>
      </xdr:nvSpPr>
      <xdr:spPr bwMode="auto">
        <a:xfrm rot="18748928">
          <a:off x="9479200" y="59149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10</xdr:row>
      <xdr:rowOff>200834</xdr:rowOff>
    </xdr:from>
    <xdr:to>
      <xdr:col>18</xdr:col>
      <xdr:colOff>535736</xdr:colOff>
      <xdr:row>10</xdr:row>
      <xdr:rowOff>573573</xdr:rowOff>
    </xdr:to>
    <xdr:sp macro="" textlink="">
      <xdr:nvSpPr>
        <xdr:cNvPr id="751" name="750 Marco">
          <a:extLst>
            <a:ext uri="{FF2B5EF4-FFF2-40B4-BE49-F238E27FC236}">
              <a16:creationId xmlns:a16="http://schemas.microsoft.com/office/drawing/2014/main" id="{A06A6CD5-AB6F-A643-D2E1-228EA933220F}"/>
            </a:ext>
          </a:extLst>
        </xdr:cNvPr>
        <xdr:cNvSpPr/>
      </xdr:nvSpPr>
      <xdr:spPr bwMode="auto">
        <a:xfrm rot="18748928">
          <a:off x="9467995" y="66864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428625</xdr:colOff>
      <xdr:row>11</xdr:row>
      <xdr:rowOff>0</xdr:rowOff>
    </xdr:to>
    <xdr:sp macro="" textlink="">
      <xdr:nvSpPr>
        <xdr:cNvPr id="238597" name="237 Triángulo rectángulo">
          <a:extLst>
            <a:ext uri="{FF2B5EF4-FFF2-40B4-BE49-F238E27FC236}">
              <a16:creationId xmlns:a16="http://schemas.microsoft.com/office/drawing/2014/main" id="{10E891B3-D18C-08EC-2E6F-B213CEB73BEA}"/>
            </a:ext>
          </a:extLst>
        </xdr:cNvPr>
        <xdr:cNvSpPr>
          <a:spLocks noChangeArrowheads="1"/>
        </xdr:cNvSpPr>
      </xdr:nvSpPr>
      <xdr:spPr bwMode="auto">
        <a:xfrm rot="5400000">
          <a:off x="9520238" y="7043737"/>
          <a:ext cx="0" cy="4286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161144</xdr:colOff>
      <xdr:row>12</xdr:row>
      <xdr:rowOff>200834</xdr:rowOff>
    </xdr:from>
    <xdr:to>
      <xdr:col>18</xdr:col>
      <xdr:colOff>535736</xdr:colOff>
      <xdr:row>12</xdr:row>
      <xdr:rowOff>573573</xdr:rowOff>
    </xdr:to>
    <xdr:sp macro="" textlink="">
      <xdr:nvSpPr>
        <xdr:cNvPr id="766" name="765 Marco">
          <a:extLst>
            <a:ext uri="{FF2B5EF4-FFF2-40B4-BE49-F238E27FC236}">
              <a16:creationId xmlns:a16="http://schemas.microsoft.com/office/drawing/2014/main" id="{0BE9CAB1-569E-3A96-B18D-B05BE5C80BD2}"/>
            </a:ext>
          </a:extLst>
        </xdr:cNvPr>
        <xdr:cNvSpPr/>
      </xdr:nvSpPr>
      <xdr:spPr bwMode="auto">
        <a:xfrm rot="18748928">
          <a:off x="9467995" y="7629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13</xdr:row>
      <xdr:rowOff>200834</xdr:rowOff>
    </xdr:from>
    <xdr:to>
      <xdr:col>18</xdr:col>
      <xdr:colOff>535736</xdr:colOff>
      <xdr:row>13</xdr:row>
      <xdr:rowOff>573573</xdr:rowOff>
    </xdr:to>
    <xdr:sp macro="" textlink="">
      <xdr:nvSpPr>
        <xdr:cNvPr id="771" name="770 Marco">
          <a:extLst>
            <a:ext uri="{FF2B5EF4-FFF2-40B4-BE49-F238E27FC236}">
              <a16:creationId xmlns:a16="http://schemas.microsoft.com/office/drawing/2014/main" id="{75AAD8E7-028D-DF9D-53CC-E6DA013D49BC}"/>
            </a:ext>
          </a:extLst>
        </xdr:cNvPr>
        <xdr:cNvSpPr/>
      </xdr:nvSpPr>
      <xdr:spPr bwMode="auto">
        <a:xfrm rot="18748928">
          <a:off x="9467995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14</xdr:row>
      <xdr:rowOff>200834</xdr:rowOff>
    </xdr:from>
    <xdr:to>
      <xdr:col>18</xdr:col>
      <xdr:colOff>535736</xdr:colOff>
      <xdr:row>14</xdr:row>
      <xdr:rowOff>573573</xdr:rowOff>
    </xdr:to>
    <xdr:sp macro="" textlink="">
      <xdr:nvSpPr>
        <xdr:cNvPr id="776" name="775 Marco">
          <a:extLst>
            <a:ext uri="{FF2B5EF4-FFF2-40B4-BE49-F238E27FC236}">
              <a16:creationId xmlns:a16="http://schemas.microsoft.com/office/drawing/2014/main" id="{181349A5-F3DD-5AA6-313B-C685D826E6B5}"/>
            </a:ext>
          </a:extLst>
        </xdr:cNvPr>
        <xdr:cNvSpPr/>
      </xdr:nvSpPr>
      <xdr:spPr bwMode="auto">
        <a:xfrm rot="18748928">
          <a:off x="9467995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19</xdr:col>
      <xdr:colOff>351865</xdr:colOff>
      <xdr:row>12</xdr:row>
      <xdr:rowOff>0</xdr:rowOff>
    </xdr:from>
    <xdr:to>
      <xdr:col>19</xdr:col>
      <xdr:colOff>751915</xdr:colOff>
      <xdr:row>12</xdr:row>
      <xdr:rowOff>352425</xdr:rowOff>
    </xdr:to>
    <xdr:sp macro="" textlink="">
      <xdr:nvSpPr>
        <xdr:cNvPr id="805" name="AutoShape 1">
          <a:extLst>
            <a:ext uri="{FF2B5EF4-FFF2-40B4-BE49-F238E27FC236}">
              <a16:creationId xmlns:a16="http://schemas.microsoft.com/office/drawing/2014/main" id="{50ECF523-C6CC-9D76-1FFB-8F2D9A7481DE}"/>
            </a:ext>
          </a:extLst>
        </xdr:cNvPr>
        <xdr:cNvSpPr>
          <a:spLocks noChangeArrowheads="1"/>
        </xdr:cNvSpPr>
      </xdr:nvSpPr>
      <xdr:spPr bwMode="auto">
        <a:xfrm>
          <a:off x="10343590" y="7429500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582146</xdr:colOff>
      <xdr:row>12</xdr:row>
      <xdr:rowOff>201706</xdr:rowOff>
    </xdr:from>
    <xdr:to>
      <xdr:col>19</xdr:col>
      <xdr:colOff>982196</xdr:colOff>
      <xdr:row>12</xdr:row>
      <xdr:rowOff>554131</xdr:rowOff>
    </xdr:to>
    <xdr:sp macro="" textlink="">
      <xdr:nvSpPr>
        <xdr:cNvPr id="806" name="AutoShape 2">
          <a:extLst>
            <a:ext uri="{FF2B5EF4-FFF2-40B4-BE49-F238E27FC236}">
              <a16:creationId xmlns:a16="http://schemas.microsoft.com/office/drawing/2014/main" id="{E1AE0802-1321-1BDA-9752-A1B4E9843820}"/>
            </a:ext>
          </a:extLst>
        </xdr:cNvPr>
        <xdr:cNvSpPr>
          <a:spLocks noChangeArrowheads="1"/>
        </xdr:cNvSpPr>
      </xdr:nvSpPr>
      <xdr:spPr bwMode="auto">
        <a:xfrm>
          <a:off x="10573871" y="7631206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123266</xdr:colOff>
      <xdr:row>12</xdr:row>
      <xdr:rowOff>200025</xdr:rowOff>
    </xdr:from>
    <xdr:to>
      <xdr:col>19</xdr:col>
      <xdr:colOff>523316</xdr:colOff>
      <xdr:row>12</xdr:row>
      <xdr:rowOff>552450</xdr:rowOff>
    </xdr:to>
    <xdr:sp macro="" textlink="">
      <xdr:nvSpPr>
        <xdr:cNvPr id="807" name="AutoShape 3">
          <a:extLst>
            <a:ext uri="{FF2B5EF4-FFF2-40B4-BE49-F238E27FC236}">
              <a16:creationId xmlns:a16="http://schemas.microsoft.com/office/drawing/2014/main" id="{F08ABAD9-0CE7-6BE2-0F40-051FB48FCC42}"/>
            </a:ext>
          </a:extLst>
        </xdr:cNvPr>
        <xdr:cNvSpPr>
          <a:spLocks noChangeArrowheads="1"/>
        </xdr:cNvSpPr>
      </xdr:nvSpPr>
      <xdr:spPr bwMode="auto">
        <a:xfrm>
          <a:off x="10114991" y="7629525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351865</xdr:colOff>
      <xdr:row>12</xdr:row>
      <xdr:rowOff>392205</xdr:rowOff>
    </xdr:from>
    <xdr:to>
      <xdr:col>19</xdr:col>
      <xdr:colOff>751915</xdr:colOff>
      <xdr:row>12</xdr:row>
      <xdr:rowOff>744630</xdr:rowOff>
    </xdr:to>
    <xdr:sp macro="" textlink="">
      <xdr:nvSpPr>
        <xdr:cNvPr id="808" name="AutoShape 4">
          <a:extLst>
            <a:ext uri="{FF2B5EF4-FFF2-40B4-BE49-F238E27FC236}">
              <a16:creationId xmlns:a16="http://schemas.microsoft.com/office/drawing/2014/main" id="{999DC7C1-A0F1-C452-051B-4708D8B3ED2C}"/>
            </a:ext>
          </a:extLst>
        </xdr:cNvPr>
        <xdr:cNvSpPr>
          <a:spLocks noChangeArrowheads="1"/>
        </xdr:cNvSpPr>
      </xdr:nvSpPr>
      <xdr:spPr bwMode="auto">
        <a:xfrm>
          <a:off x="10343590" y="7821705"/>
          <a:ext cx="400050" cy="35242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19</xdr:col>
      <xdr:colOff>351865</xdr:colOff>
      <xdr:row>13</xdr:row>
      <xdr:rowOff>0</xdr:rowOff>
    </xdr:from>
    <xdr:to>
      <xdr:col>19</xdr:col>
      <xdr:colOff>751915</xdr:colOff>
      <xdr:row>13</xdr:row>
      <xdr:rowOff>352425</xdr:rowOff>
    </xdr:to>
    <xdr:sp macro="" textlink="">
      <xdr:nvSpPr>
        <xdr:cNvPr id="809" name="AutoShape 1">
          <a:extLst>
            <a:ext uri="{FF2B5EF4-FFF2-40B4-BE49-F238E27FC236}">
              <a16:creationId xmlns:a16="http://schemas.microsoft.com/office/drawing/2014/main" id="{D64E155C-7CF4-D2B2-0955-CAFF864B6846}"/>
            </a:ext>
          </a:extLst>
        </xdr:cNvPr>
        <xdr:cNvSpPr>
          <a:spLocks noChangeArrowheads="1"/>
        </xdr:cNvSpPr>
      </xdr:nvSpPr>
      <xdr:spPr bwMode="auto">
        <a:xfrm>
          <a:off x="10343590" y="8201025"/>
          <a:ext cx="400050" cy="35242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582146</xdr:colOff>
      <xdr:row>13</xdr:row>
      <xdr:rowOff>201706</xdr:rowOff>
    </xdr:from>
    <xdr:to>
      <xdr:col>19</xdr:col>
      <xdr:colOff>982196</xdr:colOff>
      <xdr:row>13</xdr:row>
      <xdr:rowOff>554131</xdr:rowOff>
    </xdr:to>
    <xdr:sp macro="" textlink="">
      <xdr:nvSpPr>
        <xdr:cNvPr id="810" name="AutoShape 2">
          <a:extLst>
            <a:ext uri="{FF2B5EF4-FFF2-40B4-BE49-F238E27FC236}">
              <a16:creationId xmlns:a16="http://schemas.microsoft.com/office/drawing/2014/main" id="{5FDDCA1D-40C2-20AC-04A7-B8D2420BAB6F}"/>
            </a:ext>
          </a:extLst>
        </xdr:cNvPr>
        <xdr:cNvSpPr>
          <a:spLocks noChangeArrowheads="1"/>
        </xdr:cNvSpPr>
      </xdr:nvSpPr>
      <xdr:spPr bwMode="auto">
        <a:xfrm>
          <a:off x="10573871" y="8402731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123266</xdr:colOff>
      <xdr:row>13</xdr:row>
      <xdr:rowOff>200025</xdr:rowOff>
    </xdr:from>
    <xdr:to>
      <xdr:col>19</xdr:col>
      <xdr:colOff>523316</xdr:colOff>
      <xdr:row>13</xdr:row>
      <xdr:rowOff>552450</xdr:rowOff>
    </xdr:to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15E2BE87-22CE-8F8A-D50E-D9D5F804F954}"/>
            </a:ext>
          </a:extLst>
        </xdr:cNvPr>
        <xdr:cNvSpPr>
          <a:spLocks noChangeArrowheads="1"/>
        </xdr:cNvSpPr>
      </xdr:nvSpPr>
      <xdr:spPr bwMode="auto">
        <a:xfrm>
          <a:off x="10114991" y="8401050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351865</xdr:colOff>
      <xdr:row>13</xdr:row>
      <xdr:rowOff>392205</xdr:rowOff>
    </xdr:from>
    <xdr:to>
      <xdr:col>19</xdr:col>
      <xdr:colOff>751915</xdr:colOff>
      <xdr:row>13</xdr:row>
      <xdr:rowOff>744630</xdr:rowOff>
    </xdr:to>
    <xdr:sp macro="" textlink="">
      <xdr:nvSpPr>
        <xdr:cNvPr id="812" name="AutoShape 4">
          <a:extLst>
            <a:ext uri="{FF2B5EF4-FFF2-40B4-BE49-F238E27FC236}">
              <a16:creationId xmlns:a16="http://schemas.microsoft.com/office/drawing/2014/main" id="{8B243468-4793-B744-1C2D-8CD3762F87EA}"/>
            </a:ext>
          </a:extLst>
        </xdr:cNvPr>
        <xdr:cNvSpPr>
          <a:spLocks noChangeArrowheads="1"/>
        </xdr:cNvSpPr>
      </xdr:nvSpPr>
      <xdr:spPr bwMode="auto">
        <a:xfrm>
          <a:off x="10343590" y="8593230"/>
          <a:ext cx="400050" cy="35242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19</xdr:col>
      <xdr:colOff>351865</xdr:colOff>
      <xdr:row>14</xdr:row>
      <xdr:rowOff>0</xdr:rowOff>
    </xdr:from>
    <xdr:to>
      <xdr:col>19</xdr:col>
      <xdr:colOff>751915</xdr:colOff>
      <xdr:row>14</xdr:row>
      <xdr:rowOff>352425</xdr:rowOff>
    </xdr:to>
    <xdr:sp macro="" textlink="">
      <xdr:nvSpPr>
        <xdr:cNvPr id="813" name="AutoShape 1">
          <a:extLst>
            <a:ext uri="{FF2B5EF4-FFF2-40B4-BE49-F238E27FC236}">
              <a16:creationId xmlns:a16="http://schemas.microsoft.com/office/drawing/2014/main" id="{D7E1A96F-05C3-374D-6866-1C6479B19634}"/>
            </a:ext>
          </a:extLst>
        </xdr:cNvPr>
        <xdr:cNvSpPr>
          <a:spLocks noChangeArrowheads="1"/>
        </xdr:cNvSpPr>
      </xdr:nvSpPr>
      <xdr:spPr bwMode="auto">
        <a:xfrm>
          <a:off x="10343590" y="8963025"/>
          <a:ext cx="400050" cy="35242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582146</xdr:colOff>
      <xdr:row>14</xdr:row>
      <xdr:rowOff>201706</xdr:rowOff>
    </xdr:from>
    <xdr:to>
      <xdr:col>19</xdr:col>
      <xdr:colOff>982196</xdr:colOff>
      <xdr:row>14</xdr:row>
      <xdr:rowOff>554131</xdr:rowOff>
    </xdr:to>
    <xdr:sp macro="" textlink="">
      <xdr:nvSpPr>
        <xdr:cNvPr id="814" name="AutoShape 2">
          <a:extLst>
            <a:ext uri="{FF2B5EF4-FFF2-40B4-BE49-F238E27FC236}">
              <a16:creationId xmlns:a16="http://schemas.microsoft.com/office/drawing/2014/main" id="{31DA0208-83D6-C584-15F4-596706C39AF7}"/>
            </a:ext>
          </a:extLst>
        </xdr:cNvPr>
        <xdr:cNvSpPr>
          <a:spLocks noChangeArrowheads="1"/>
        </xdr:cNvSpPr>
      </xdr:nvSpPr>
      <xdr:spPr bwMode="auto">
        <a:xfrm>
          <a:off x="10573871" y="9164731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123266</xdr:colOff>
      <xdr:row>14</xdr:row>
      <xdr:rowOff>200025</xdr:rowOff>
    </xdr:from>
    <xdr:to>
      <xdr:col>19</xdr:col>
      <xdr:colOff>523316</xdr:colOff>
      <xdr:row>14</xdr:row>
      <xdr:rowOff>552450</xdr:rowOff>
    </xdr:to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E2D40AD5-DFE3-926C-9949-60CA61A71FA9}"/>
            </a:ext>
          </a:extLst>
        </xdr:cNvPr>
        <xdr:cNvSpPr>
          <a:spLocks noChangeArrowheads="1"/>
        </xdr:cNvSpPr>
      </xdr:nvSpPr>
      <xdr:spPr bwMode="auto">
        <a:xfrm>
          <a:off x="10114991" y="9163050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351865</xdr:colOff>
      <xdr:row>14</xdr:row>
      <xdr:rowOff>392205</xdr:rowOff>
    </xdr:from>
    <xdr:to>
      <xdr:col>19</xdr:col>
      <xdr:colOff>751915</xdr:colOff>
      <xdr:row>14</xdr:row>
      <xdr:rowOff>744630</xdr:rowOff>
    </xdr:to>
    <xdr:sp macro="" textlink="">
      <xdr:nvSpPr>
        <xdr:cNvPr id="816" name="AutoShape 4">
          <a:extLst>
            <a:ext uri="{FF2B5EF4-FFF2-40B4-BE49-F238E27FC236}">
              <a16:creationId xmlns:a16="http://schemas.microsoft.com/office/drawing/2014/main" id="{C17318E9-A48C-C5B2-F2C8-D75836098401}"/>
            </a:ext>
          </a:extLst>
        </xdr:cNvPr>
        <xdr:cNvSpPr>
          <a:spLocks noChangeArrowheads="1"/>
        </xdr:cNvSpPr>
      </xdr:nvSpPr>
      <xdr:spPr bwMode="auto">
        <a:xfrm>
          <a:off x="10343590" y="9355230"/>
          <a:ext cx="400050" cy="35242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18</xdr:col>
      <xdr:colOff>183556</xdr:colOff>
      <xdr:row>8</xdr:row>
      <xdr:rowOff>200834</xdr:rowOff>
    </xdr:from>
    <xdr:to>
      <xdr:col>18</xdr:col>
      <xdr:colOff>558148</xdr:colOff>
      <xdr:row>8</xdr:row>
      <xdr:rowOff>573573</xdr:rowOff>
    </xdr:to>
    <xdr:sp macro="" textlink="">
      <xdr:nvSpPr>
        <xdr:cNvPr id="546" name="545 Marco">
          <a:extLst>
            <a:ext uri="{FF2B5EF4-FFF2-40B4-BE49-F238E27FC236}">
              <a16:creationId xmlns:a16="http://schemas.microsoft.com/office/drawing/2014/main" id="{0C05F41B-51CF-7C70-B2E3-5CD088E2A4DD}"/>
            </a:ext>
          </a:extLst>
        </xdr:cNvPr>
        <xdr:cNvSpPr/>
      </xdr:nvSpPr>
      <xdr:spPr bwMode="auto">
        <a:xfrm rot="18748928">
          <a:off x="9490407" y="51433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9</xdr:row>
      <xdr:rowOff>200834</xdr:rowOff>
    </xdr:from>
    <xdr:to>
      <xdr:col>18</xdr:col>
      <xdr:colOff>558148</xdr:colOff>
      <xdr:row>9</xdr:row>
      <xdr:rowOff>573573</xdr:rowOff>
    </xdr:to>
    <xdr:sp macro="" textlink="">
      <xdr:nvSpPr>
        <xdr:cNvPr id="553" name="552 Marco">
          <a:extLst>
            <a:ext uri="{FF2B5EF4-FFF2-40B4-BE49-F238E27FC236}">
              <a16:creationId xmlns:a16="http://schemas.microsoft.com/office/drawing/2014/main" id="{7DBD45A3-0BDD-8C29-7F0C-49674231BDEC}"/>
            </a:ext>
          </a:extLst>
        </xdr:cNvPr>
        <xdr:cNvSpPr/>
      </xdr:nvSpPr>
      <xdr:spPr bwMode="auto">
        <a:xfrm rot="18748928">
          <a:off x="9490407" y="59149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10</xdr:row>
      <xdr:rowOff>200834</xdr:rowOff>
    </xdr:from>
    <xdr:to>
      <xdr:col>18</xdr:col>
      <xdr:colOff>558148</xdr:colOff>
      <xdr:row>10</xdr:row>
      <xdr:rowOff>573573</xdr:rowOff>
    </xdr:to>
    <xdr:sp macro="" textlink="">
      <xdr:nvSpPr>
        <xdr:cNvPr id="560" name="559 Marco">
          <a:extLst>
            <a:ext uri="{FF2B5EF4-FFF2-40B4-BE49-F238E27FC236}">
              <a16:creationId xmlns:a16="http://schemas.microsoft.com/office/drawing/2014/main" id="{53A40BCD-1329-67CF-4F82-E66AAAF3C0E6}"/>
            </a:ext>
          </a:extLst>
        </xdr:cNvPr>
        <xdr:cNvSpPr/>
      </xdr:nvSpPr>
      <xdr:spPr bwMode="auto">
        <a:xfrm rot="18748928">
          <a:off x="9490407" y="66864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523875</xdr:colOff>
      <xdr:row>12</xdr:row>
      <xdr:rowOff>28575</xdr:rowOff>
    </xdr:to>
    <xdr:sp macro="" textlink="">
      <xdr:nvSpPr>
        <xdr:cNvPr id="238715" name="235 Triángulo rectángulo">
          <a:extLst>
            <a:ext uri="{FF2B5EF4-FFF2-40B4-BE49-F238E27FC236}">
              <a16:creationId xmlns:a16="http://schemas.microsoft.com/office/drawing/2014/main" id="{628EF0AE-4EA5-839C-EA06-60CC0EBDCB2E}"/>
            </a:ext>
          </a:extLst>
        </xdr:cNvPr>
        <xdr:cNvSpPr>
          <a:spLocks noChangeArrowheads="1"/>
        </xdr:cNvSpPr>
      </xdr:nvSpPr>
      <xdr:spPr bwMode="auto">
        <a:xfrm>
          <a:off x="9305925" y="7429500"/>
          <a:ext cx="523875" cy="2857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183556</xdr:colOff>
      <xdr:row>12</xdr:row>
      <xdr:rowOff>200834</xdr:rowOff>
    </xdr:from>
    <xdr:to>
      <xdr:col>18</xdr:col>
      <xdr:colOff>558148</xdr:colOff>
      <xdr:row>12</xdr:row>
      <xdr:rowOff>573573</xdr:rowOff>
    </xdr:to>
    <xdr:sp macro="" textlink="">
      <xdr:nvSpPr>
        <xdr:cNvPr id="591" name="590 Marco">
          <a:extLst>
            <a:ext uri="{FF2B5EF4-FFF2-40B4-BE49-F238E27FC236}">
              <a16:creationId xmlns:a16="http://schemas.microsoft.com/office/drawing/2014/main" id="{C120CAEF-EFE8-0669-941A-5D57F788D850}"/>
            </a:ext>
          </a:extLst>
        </xdr:cNvPr>
        <xdr:cNvSpPr/>
      </xdr:nvSpPr>
      <xdr:spPr bwMode="auto">
        <a:xfrm rot="18748928">
          <a:off x="9490407" y="7629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13</xdr:row>
      <xdr:rowOff>200834</xdr:rowOff>
    </xdr:from>
    <xdr:to>
      <xdr:col>18</xdr:col>
      <xdr:colOff>535736</xdr:colOff>
      <xdr:row>13</xdr:row>
      <xdr:rowOff>573573</xdr:rowOff>
    </xdr:to>
    <xdr:sp macro="" textlink="">
      <xdr:nvSpPr>
        <xdr:cNvPr id="598" name="597 Marco">
          <a:extLst>
            <a:ext uri="{FF2B5EF4-FFF2-40B4-BE49-F238E27FC236}">
              <a16:creationId xmlns:a16="http://schemas.microsoft.com/office/drawing/2014/main" id="{ABEBFD66-6FC0-6703-5DD0-C6EC858DD1FC}"/>
            </a:ext>
          </a:extLst>
        </xdr:cNvPr>
        <xdr:cNvSpPr/>
      </xdr:nvSpPr>
      <xdr:spPr bwMode="auto">
        <a:xfrm rot="18748928">
          <a:off x="9467995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13</xdr:row>
      <xdr:rowOff>200834</xdr:rowOff>
    </xdr:from>
    <xdr:to>
      <xdr:col>18</xdr:col>
      <xdr:colOff>558148</xdr:colOff>
      <xdr:row>13</xdr:row>
      <xdr:rowOff>573573</xdr:rowOff>
    </xdr:to>
    <xdr:sp macro="" textlink="">
      <xdr:nvSpPr>
        <xdr:cNvPr id="604" name="603 Marco">
          <a:extLst>
            <a:ext uri="{FF2B5EF4-FFF2-40B4-BE49-F238E27FC236}">
              <a16:creationId xmlns:a16="http://schemas.microsoft.com/office/drawing/2014/main" id="{5A38D842-6CAD-AD93-2A73-186F67000C82}"/>
            </a:ext>
          </a:extLst>
        </xdr:cNvPr>
        <xdr:cNvSpPr/>
      </xdr:nvSpPr>
      <xdr:spPr bwMode="auto">
        <a:xfrm rot="18748928">
          <a:off x="9490407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14</xdr:row>
      <xdr:rowOff>200834</xdr:rowOff>
    </xdr:from>
    <xdr:to>
      <xdr:col>18</xdr:col>
      <xdr:colOff>535736</xdr:colOff>
      <xdr:row>14</xdr:row>
      <xdr:rowOff>573573</xdr:rowOff>
    </xdr:to>
    <xdr:sp macro="" textlink="">
      <xdr:nvSpPr>
        <xdr:cNvPr id="610" name="609 Marco">
          <a:extLst>
            <a:ext uri="{FF2B5EF4-FFF2-40B4-BE49-F238E27FC236}">
              <a16:creationId xmlns:a16="http://schemas.microsoft.com/office/drawing/2014/main" id="{47DF84B7-119C-20C7-2C3E-7CAA1C096CAD}"/>
            </a:ext>
          </a:extLst>
        </xdr:cNvPr>
        <xdr:cNvSpPr/>
      </xdr:nvSpPr>
      <xdr:spPr bwMode="auto">
        <a:xfrm rot="18748928">
          <a:off x="9467995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14</xdr:row>
      <xdr:rowOff>200834</xdr:rowOff>
    </xdr:from>
    <xdr:to>
      <xdr:col>18</xdr:col>
      <xdr:colOff>558148</xdr:colOff>
      <xdr:row>14</xdr:row>
      <xdr:rowOff>573573</xdr:rowOff>
    </xdr:to>
    <xdr:sp macro="" textlink="">
      <xdr:nvSpPr>
        <xdr:cNvPr id="616" name="615 Marco">
          <a:extLst>
            <a:ext uri="{FF2B5EF4-FFF2-40B4-BE49-F238E27FC236}">
              <a16:creationId xmlns:a16="http://schemas.microsoft.com/office/drawing/2014/main" id="{47F1C28E-5234-7C99-5BA8-CE1DBDEF1E7F}"/>
            </a:ext>
          </a:extLst>
        </xdr:cNvPr>
        <xdr:cNvSpPr/>
      </xdr:nvSpPr>
      <xdr:spPr bwMode="auto">
        <a:xfrm rot="18748928">
          <a:off x="9490407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4</xdr:row>
      <xdr:rowOff>200834</xdr:rowOff>
    </xdr:from>
    <xdr:to>
      <xdr:col>18</xdr:col>
      <xdr:colOff>558148</xdr:colOff>
      <xdr:row>4</xdr:row>
      <xdr:rowOff>573573</xdr:rowOff>
    </xdr:to>
    <xdr:sp macro="" textlink="">
      <xdr:nvSpPr>
        <xdr:cNvPr id="626" name="625 Marco">
          <a:extLst>
            <a:ext uri="{FF2B5EF4-FFF2-40B4-BE49-F238E27FC236}">
              <a16:creationId xmlns:a16="http://schemas.microsoft.com/office/drawing/2014/main" id="{071EB8A1-091D-2198-BD2E-AD927A8A1CD9}"/>
            </a:ext>
          </a:extLst>
        </xdr:cNvPr>
        <xdr:cNvSpPr/>
      </xdr:nvSpPr>
      <xdr:spPr bwMode="auto">
        <a:xfrm rot="18748928">
          <a:off x="9490407" y="1914408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19</xdr:col>
      <xdr:colOff>352424</xdr:colOff>
      <xdr:row>5</xdr:row>
      <xdr:rowOff>19050</xdr:rowOff>
    </xdr:from>
    <xdr:to>
      <xdr:col>19</xdr:col>
      <xdr:colOff>752474</xdr:colOff>
      <xdr:row>5</xdr:row>
      <xdr:rowOff>371475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959507F1-D0CE-4009-A633-AA9167E528AC}"/>
            </a:ext>
          </a:extLst>
        </xdr:cNvPr>
        <xdr:cNvSpPr>
          <a:spLocks noChangeArrowheads="1"/>
        </xdr:cNvSpPr>
      </xdr:nvSpPr>
      <xdr:spPr bwMode="auto">
        <a:xfrm>
          <a:off x="10344149" y="2819400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582705</xdr:colOff>
      <xdr:row>5</xdr:row>
      <xdr:rowOff>220756</xdr:rowOff>
    </xdr:from>
    <xdr:to>
      <xdr:col>19</xdr:col>
      <xdr:colOff>982755</xdr:colOff>
      <xdr:row>5</xdr:row>
      <xdr:rowOff>573181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429AF502-A299-45FE-A9C3-90A5C33849AA}"/>
            </a:ext>
          </a:extLst>
        </xdr:cNvPr>
        <xdr:cNvSpPr>
          <a:spLocks noChangeArrowheads="1"/>
        </xdr:cNvSpPr>
      </xdr:nvSpPr>
      <xdr:spPr bwMode="auto">
        <a:xfrm>
          <a:off x="10574430" y="3021106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123825</xdr:colOff>
      <xdr:row>5</xdr:row>
      <xdr:rowOff>219075</xdr:rowOff>
    </xdr:from>
    <xdr:to>
      <xdr:col>19</xdr:col>
      <xdr:colOff>523875</xdr:colOff>
      <xdr:row>5</xdr:row>
      <xdr:rowOff>571500</xdr:rowOff>
    </xdr:to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47E4705F-35DA-4BFF-A879-E8EF1C32EBC1}"/>
            </a:ext>
          </a:extLst>
        </xdr:cNvPr>
        <xdr:cNvSpPr>
          <a:spLocks noChangeArrowheads="1"/>
        </xdr:cNvSpPr>
      </xdr:nvSpPr>
      <xdr:spPr bwMode="auto">
        <a:xfrm>
          <a:off x="10115550" y="301942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352424</xdr:colOff>
      <xdr:row>5</xdr:row>
      <xdr:rowOff>411255</xdr:rowOff>
    </xdr:from>
    <xdr:to>
      <xdr:col>19</xdr:col>
      <xdr:colOff>752474</xdr:colOff>
      <xdr:row>5</xdr:row>
      <xdr:rowOff>763680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849078D3-2690-4120-9347-93CD03BBC406}"/>
            </a:ext>
          </a:extLst>
        </xdr:cNvPr>
        <xdr:cNvSpPr>
          <a:spLocks noChangeArrowheads="1"/>
        </xdr:cNvSpPr>
      </xdr:nvSpPr>
      <xdr:spPr bwMode="auto">
        <a:xfrm>
          <a:off x="10344149" y="321160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A</a:t>
          </a:r>
        </a:p>
      </xdr:txBody>
    </xdr:sp>
    <xdr:clientData/>
  </xdr:twoCellAnchor>
  <xdr:twoCellAnchor>
    <xdr:from>
      <xdr:col>19</xdr:col>
      <xdr:colOff>228599</xdr:colOff>
      <xdr:row>7</xdr:row>
      <xdr:rowOff>0</xdr:rowOff>
    </xdr:from>
    <xdr:to>
      <xdr:col>19</xdr:col>
      <xdr:colOff>628649</xdr:colOff>
      <xdr:row>7</xdr:row>
      <xdr:rowOff>352425</xdr:rowOff>
    </xdr:to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C1D89013-FB69-468F-9E99-76ADC8C690F8}"/>
            </a:ext>
          </a:extLst>
        </xdr:cNvPr>
        <xdr:cNvSpPr>
          <a:spLocks noChangeArrowheads="1"/>
        </xdr:cNvSpPr>
      </xdr:nvSpPr>
      <xdr:spPr bwMode="auto">
        <a:xfrm>
          <a:off x="10220324" y="4171950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458880</xdr:colOff>
      <xdr:row>7</xdr:row>
      <xdr:rowOff>201706</xdr:rowOff>
    </xdr:from>
    <xdr:to>
      <xdr:col>19</xdr:col>
      <xdr:colOff>858930</xdr:colOff>
      <xdr:row>7</xdr:row>
      <xdr:rowOff>554131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AEFA4A78-2FB5-40FF-8670-07E018CFB9B9}"/>
            </a:ext>
          </a:extLst>
        </xdr:cNvPr>
        <xdr:cNvSpPr>
          <a:spLocks noChangeArrowheads="1"/>
        </xdr:cNvSpPr>
      </xdr:nvSpPr>
      <xdr:spPr bwMode="auto">
        <a:xfrm>
          <a:off x="10450605" y="4373656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0</xdr:colOff>
      <xdr:row>7</xdr:row>
      <xdr:rowOff>200025</xdr:rowOff>
    </xdr:from>
    <xdr:to>
      <xdr:col>19</xdr:col>
      <xdr:colOff>400050</xdr:colOff>
      <xdr:row>7</xdr:row>
      <xdr:rowOff>552450</xdr:rowOff>
    </xdr:to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C5FEB4CD-986E-4C29-991A-D0F919B6903E}"/>
            </a:ext>
          </a:extLst>
        </xdr:cNvPr>
        <xdr:cNvSpPr>
          <a:spLocks noChangeArrowheads="1"/>
        </xdr:cNvSpPr>
      </xdr:nvSpPr>
      <xdr:spPr bwMode="auto">
        <a:xfrm>
          <a:off x="9991725" y="437197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228599</xdr:colOff>
      <xdr:row>7</xdr:row>
      <xdr:rowOff>392205</xdr:rowOff>
    </xdr:from>
    <xdr:to>
      <xdr:col>19</xdr:col>
      <xdr:colOff>628649</xdr:colOff>
      <xdr:row>7</xdr:row>
      <xdr:rowOff>744630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45D5975D-7BAA-460C-80F7-D748A0289032}"/>
            </a:ext>
          </a:extLst>
        </xdr:cNvPr>
        <xdr:cNvSpPr>
          <a:spLocks noChangeArrowheads="1"/>
        </xdr:cNvSpPr>
      </xdr:nvSpPr>
      <xdr:spPr bwMode="auto">
        <a:xfrm>
          <a:off x="10220324" y="4564155"/>
          <a:ext cx="400050" cy="35242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A</a:t>
          </a:r>
        </a:p>
      </xdr:txBody>
    </xdr:sp>
    <xdr:clientData/>
  </xdr:twoCellAnchor>
  <xdr:twoCellAnchor>
    <xdr:from>
      <xdr:col>19</xdr:col>
      <xdr:colOff>228599</xdr:colOff>
      <xdr:row>8</xdr:row>
      <xdr:rowOff>0</xdr:rowOff>
    </xdr:from>
    <xdr:to>
      <xdr:col>19</xdr:col>
      <xdr:colOff>628649</xdr:colOff>
      <xdr:row>8</xdr:row>
      <xdr:rowOff>352425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CE0DFA44-7562-4EAF-88CD-10B813969EA8}"/>
            </a:ext>
          </a:extLst>
        </xdr:cNvPr>
        <xdr:cNvSpPr>
          <a:spLocks noChangeArrowheads="1"/>
        </xdr:cNvSpPr>
      </xdr:nvSpPr>
      <xdr:spPr bwMode="auto">
        <a:xfrm>
          <a:off x="10220324" y="494347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458880</xdr:colOff>
      <xdr:row>8</xdr:row>
      <xdr:rowOff>201706</xdr:rowOff>
    </xdr:from>
    <xdr:to>
      <xdr:col>19</xdr:col>
      <xdr:colOff>858930</xdr:colOff>
      <xdr:row>8</xdr:row>
      <xdr:rowOff>554131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D0DAA6A2-FEBA-46DD-A2E1-271C99026B63}"/>
            </a:ext>
          </a:extLst>
        </xdr:cNvPr>
        <xdr:cNvSpPr>
          <a:spLocks noChangeArrowheads="1"/>
        </xdr:cNvSpPr>
      </xdr:nvSpPr>
      <xdr:spPr bwMode="auto">
        <a:xfrm>
          <a:off x="10450605" y="5145181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0</xdr:colOff>
      <xdr:row>8</xdr:row>
      <xdr:rowOff>200025</xdr:rowOff>
    </xdr:from>
    <xdr:to>
      <xdr:col>19</xdr:col>
      <xdr:colOff>400050</xdr:colOff>
      <xdr:row>8</xdr:row>
      <xdr:rowOff>552450</xdr:rowOff>
    </xdr:to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F634A26-465F-46AC-B6D8-6EF986209D04}"/>
            </a:ext>
          </a:extLst>
        </xdr:cNvPr>
        <xdr:cNvSpPr>
          <a:spLocks noChangeArrowheads="1"/>
        </xdr:cNvSpPr>
      </xdr:nvSpPr>
      <xdr:spPr bwMode="auto">
        <a:xfrm>
          <a:off x="9991725" y="5143500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228599</xdr:colOff>
      <xdr:row>8</xdr:row>
      <xdr:rowOff>392205</xdr:rowOff>
    </xdr:from>
    <xdr:to>
      <xdr:col>19</xdr:col>
      <xdr:colOff>628649</xdr:colOff>
      <xdr:row>8</xdr:row>
      <xdr:rowOff>744630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EA6B0AF7-A134-4950-AF75-75912F6E5490}"/>
            </a:ext>
          </a:extLst>
        </xdr:cNvPr>
        <xdr:cNvSpPr>
          <a:spLocks noChangeArrowheads="1"/>
        </xdr:cNvSpPr>
      </xdr:nvSpPr>
      <xdr:spPr bwMode="auto">
        <a:xfrm>
          <a:off x="10220324" y="5335680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A</a:t>
          </a:r>
        </a:p>
      </xdr:txBody>
    </xdr:sp>
    <xdr:clientData/>
  </xdr:twoCellAnchor>
  <xdr:twoCellAnchor>
    <xdr:from>
      <xdr:col>19</xdr:col>
      <xdr:colOff>228599</xdr:colOff>
      <xdr:row>9</xdr:row>
      <xdr:rowOff>0</xdr:rowOff>
    </xdr:from>
    <xdr:to>
      <xdr:col>19</xdr:col>
      <xdr:colOff>628649</xdr:colOff>
      <xdr:row>9</xdr:row>
      <xdr:rowOff>352425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167E7184-7BCA-4B89-80D5-8F50E065F429}"/>
            </a:ext>
          </a:extLst>
        </xdr:cNvPr>
        <xdr:cNvSpPr>
          <a:spLocks noChangeArrowheads="1"/>
        </xdr:cNvSpPr>
      </xdr:nvSpPr>
      <xdr:spPr bwMode="auto">
        <a:xfrm>
          <a:off x="10220324" y="5715000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458880</xdr:colOff>
      <xdr:row>9</xdr:row>
      <xdr:rowOff>201706</xdr:rowOff>
    </xdr:from>
    <xdr:to>
      <xdr:col>19</xdr:col>
      <xdr:colOff>858930</xdr:colOff>
      <xdr:row>9</xdr:row>
      <xdr:rowOff>554131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E5ADF8F8-C456-4591-8F28-5ED4E0663716}"/>
            </a:ext>
          </a:extLst>
        </xdr:cNvPr>
        <xdr:cNvSpPr>
          <a:spLocks noChangeArrowheads="1"/>
        </xdr:cNvSpPr>
      </xdr:nvSpPr>
      <xdr:spPr bwMode="auto">
        <a:xfrm>
          <a:off x="10450605" y="5916706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0</xdr:colOff>
      <xdr:row>9</xdr:row>
      <xdr:rowOff>200025</xdr:rowOff>
    </xdr:from>
    <xdr:to>
      <xdr:col>19</xdr:col>
      <xdr:colOff>400050</xdr:colOff>
      <xdr:row>9</xdr:row>
      <xdr:rowOff>552450</xdr:rowOff>
    </xdr:to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85D37DF2-BC3C-47AA-B0E6-9EDC9239DB42}"/>
            </a:ext>
          </a:extLst>
        </xdr:cNvPr>
        <xdr:cNvSpPr>
          <a:spLocks noChangeArrowheads="1"/>
        </xdr:cNvSpPr>
      </xdr:nvSpPr>
      <xdr:spPr bwMode="auto">
        <a:xfrm>
          <a:off x="9991725" y="591502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228599</xdr:colOff>
      <xdr:row>9</xdr:row>
      <xdr:rowOff>392205</xdr:rowOff>
    </xdr:from>
    <xdr:to>
      <xdr:col>19</xdr:col>
      <xdr:colOff>628649</xdr:colOff>
      <xdr:row>9</xdr:row>
      <xdr:rowOff>744630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78B8F461-6CE2-4D9F-9B15-BCEB05B0FB14}"/>
            </a:ext>
          </a:extLst>
        </xdr:cNvPr>
        <xdr:cNvSpPr>
          <a:spLocks noChangeArrowheads="1"/>
        </xdr:cNvSpPr>
      </xdr:nvSpPr>
      <xdr:spPr bwMode="auto">
        <a:xfrm>
          <a:off x="10220324" y="610720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A</a:t>
          </a:r>
        </a:p>
      </xdr:txBody>
    </xdr:sp>
    <xdr:clientData/>
  </xdr:twoCellAnchor>
  <xdr:twoCellAnchor>
    <xdr:from>
      <xdr:col>19</xdr:col>
      <xdr:colOff>228599</xdr:colOff>
      <xdr:row>10</xdr:row>
      <xdr:rowOff>0</xdr:rowOff>
    </xdr:from>
    <xdr:to>
      <xdr:col>19</xdr:col>
      <xdr:colOff>628649</xdr:colOff>
      <xdr:row>10</xdr:row>
      <xdr:rowOff>352425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3A502E18-3B8B-484D-9A89-8D9E249AFEF9}"/>
            </a:ext>
          </a:extLst>
        </xdr:cNvPr>
        <xdr:cNvSpPr>
          <a:spLocks noChangeArrowheads="1"/>
        </xdr:cNvSpPr>
      </xdr:nvSpPr>
      <xdr:spPr bwMode="auto">
        <a:xfrm>
          <a:off x="10220324" y="6486525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458880</xdr:colOff>
      <xdr:row>10</xdr:row>
      <xdr:rowOff>201706</xdr:rowOff>
    </xdr:from>
    <xdr:to>
      <xdr:col>19</xdr:col>
      <xdr:colOff>858930</xdr:colOff>
      <xdr:row>10</xdr:row>
      <xdr:rowOff>554131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C7335798-8F4C-48D0-834D-6540E23DAAB0}"/>
            </a:ext>
          </a:extLst>
        </xdr:cNvPr>
        <xdr:cNvSpPr>
          <a:spLocks noChangeArrowheads="1"/>
        </xdr:cNvSpPr>
      </xdr:nvSpPr>
      <xdr:spPr bwMode="auto">
        <a:xfrm>
          <a:off x="10450605" y="6688231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0</xdr:colOff>
      <xdr:row>10</xdr:row>
      <xdr:rowOff>200025</xdr:rowOff>
    </xdr:from>
    <xdr:to>
      <xdr:col>19</xdr:col>
      <xdr:colOff>400050</xdr:colOff>
      <xdr:row>10</xdr:row>
      <xdr:rowOff>552450</xdr:rowOff>
    </xdr:to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AE88164-B32A-4667-ADF7-E8A7803F3764}"/>
            </a:ext>
          </a:extLst>
        </xdr:cNvPr>
        <xdr:cNvSpPr>
          <a:spLocks noChangeArrowheads="1"/>
        </xdr:cNvSpPr>
      </xdr:nvSpPr>
      <xdr:spPr bwMode="auto">
        <a:xfrm>
          <a:off x="9991725" y="6686550"/>
          <a:ext cx="400050" cy="352425"/>
        </a:xfrm>
        <a:prstGeom prst="diamond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228599</xdr:colOff>
      <xdr:row>10</xdr:row>
      <xdr:rowOff>392205</xdr:rowOff>
    </xdr:from>
    <xdr:to>
      <xdr:col>19</xdr:col>
      <xdr:colOff>628649</xdr:colOff>
      <xdr:row>10</xdr:row>
      <xdr:rowOff>744630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FA40B620-4D91-4D75-927D-7D1E2FDD4F3E}"/>
            </a:ext>
          </a:extLst>
        </xdr:cNvPr>
        <xdr:cNvSpPr>
          <a:spLocks noChangeArrowheads="1"/>
        </xdr:cNvSpPr>
      </xdr:nvSpPr>
      <xdr:spPr bwMode="auto">
        <a:xfrm>
          <a:off x="10220324" y="6878730"/>
          <a:ext cx="400050" cy="35242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ea typeface="+mn-ea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172350</xdr:colOff>
      <xdr:row>15</xdr:row>
      <xdr:rowOff>200834</xdr:rowOff>
    </xdr:from>
    <xdr:to>
      <xdr:col>3</xdr:col>
      <xdr:colOff>546942</xdr:colOff>
      <xdr:row>15</xdr:row>
      <xdr:rowOff>573573</xdr:rowOff>
    </xdr:to>
    <xdr:sp macro="" textlink="">
      <xdr:nvSpPr>
        <xdr:cNvPr id="287" name="542 Marco">
          <a:extLst>
            <a:ext uri="{FF2B5EF4-FFF2-40B4-BE49-F238E27FC236}">
              <a16:creationId xmlns:a16="http://schemas.microsoft.com/office/drawing/2014/main" id="{40013645-8B7F-4C56-A21C-12C7D39B6BC7}"/>
            </a:ext>
          </a:extLst>
        </xdr:cNvPr>
        <xdr:cNvSpPr/>
      </xdr:nvSpPr>
      <xdr:spPr bwMode="auto">
        <a:xfrm rot="18748928">
          <a:off x="2659301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15</xdr:row>
      <xdr:rowOff>200834</xdr:rowOff>
    </xdr:from>
    <xdr:to>
      <xdr:col>3</xdr:col>
      <xdr:colOff>546942</xdr:colOff>
      <xdr:row>15</xdr:row>
      <xdr:rowOff>573573</xdr:rowOff>
    </xdr:to>
    <xdr:sp macro="" textlink="">
      <xdr:nvSpPr>
        <xdr:cNvPr id="296" name="549 Marco">
          <a:extLst>
            <a:ext uri="{FF2B5EF4-FFF2-40B4-BE49-F238E27FC236}">
              <a16:creationId xmlns:a16="http://schemas.microsoft.com/office/drawing/2014/main" id="{A11E889A-48E1-41F6-A6C3-AF1EB2640FEB}"/>
            </a:ext>
          </a:extLst>
        </xdr:cNvPr>
        <xdr:cNvSpPr/>
      </xdr:nvSpPr>
      <xdr:spPr bwMode="auto">
        <a:xfrm rot="18748928">
          <a:off x="2659301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15</xdr:row>
      <xdr:rowOff>200834</xdr:rowOff>
    </xdr:from>
    <xdr:to>
      <xdr:col>8</xdr:col>
      <xdr:colOff>546942</xdr:colOff>
      <xdr:row>15</xdr:row>
      <xdr:rowOff>573573</xdr:rowOff>
    </xdr:to>
    <xdr:sp macro="" textlink="">
      <xdr:nvSpPr>
        <xdr:cNvPr id="299" name="586 Marco">
          <a:extLst>
            <a:ext uri="{FF2B5EF4-FFF2-40B4-BE49-F238E27FC236}">
              <a16:creationId xmlns:a16="http://schemas.microsoft.com/office/drawing/2014/main" id="{FC12C2A7-88D2-43B6-BBB1-BFA82EB7096D}"/>
            </a:ext>
          </a:extLst>
        </xdr:cNvPr>
        <xdr:cNvSpPr/>
      </xdr:nvSpPr>
      <xdr:spPr bwMode="auto">
        <a:xfrm rot="18748928">
          <a:off x="4888151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15</xdr:row>
      <xdr:rowOff>200834</xdr:rowOff>
    </xdr:from>
    <xdr:to>
      <xdr:col>8</xdr:col>
      <xdr:colOff>546942</xdr:colOff>
      <xdr:row>15</xdr:row>
      <xdr:rowOff>573573</xdr:rowOff>
    </xdr:to>
    <xdr:sp macro="" textlink="">
      <xdr:nvSpPr>
        <xdr:cNvPr id="309" name="593 Marco">
          <a:extLst>
            <a:ext uri="{FF2B5EF4-FFF2-40B4-BE49-F238E27FC236}">
              <a16:creationId xmlns:a16="http://schemas.microsoft.com/office/drawing/2014/main" id="{90FF85FB-90FC-401B-A488-5A0D8BD14927}"/>
            </a:ext>
          </a:extLst>
        </xdr:cNvPr>
        <xdr:cNvSpPr/>
      </xdr:nvSpPr>
      <xdr:spPr bwMode="auto">
        <a:xfrm rot="18748928">
          <a:off x="4888151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15</xdr:row>
      <xdr:rowOff>200833</xdr:rowOff>
    </xdr:from>
    <xdr:to>
      <xdr:col>13</xdr:col>
      <xdr:colOff>537417</xdr:colOff>
      <xdr:row>15</xdr:row>
      <xdr:rowOff>573572</xdr:rowOff>
    </xdr:to>
    <xdr:sp macro="" textlink="">
      <xdr:nvSpPr>
        <xdr:cNvPr id="320" name="705 Marco">
          <a:extLst>
            <a:ext uri="{FF2B5EF4-FFF2-40B4-BE49-F238E27FC236}">
              <a16:creationId xmlns:a16="http://schemas.microsoft.com/office/drawing/2014/main" id="{21081C7B-D65E-4AC9-833E-3E6C835B95DB}"/>
            </a:ext>
          </a:extLst>
        </xdr:cNvPr>
        <xdr:cNvSpPr/>
      </xdr:nvSpPr>
      <xdr:spPr bwMode="auto">
        <a:xfrm rot="18748928">
          <a:off x="7078901" y="9943982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15</xdr:row>
      <xdr:rowOff>200834</xdr:rowOff>
    </xdr:from>
    <xdr:to>
      <xdr:col>18</xdr:col>
      <xdr:colOff>535736</xdr:colOff>
      <xdr:row>15</xdr:row>
      <xdr:rowOff>573573</xdr:rowOff>
    </xdr:to>
    <xdr:sp macro="" textlink="">
      <xdr:nvSpPr>
        <xdr:cNvPr id="331" name="775 Marco">
          <a:extLst>
            <a:ext uri="{FF2B5EF4-FFF2-40B4-BE49-F238E27FC236}">
              <a16:creationId xmlns:a16="http://schemas.microsoft.com/office/drawing/2014/main" id="{1235BCD7-E883-48D0-860F-BD899196547F}"/>
            </a:ext>
          </a:extLst>
        </xdr:cNvPr>
        <xdr:cNvSpPr/>
      </xdr:nvSpPr>
      <xdr:spPr bwMode="auto">
        <a:xfrm rot="18748928">
          <a:off x="9467995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19</xdr:col>
      <xdr:colOff>351865</xdr:colOff>
      <xdr:row>15</xdr:row>
      <xdr:rowOff>0</xdr:rowOff>
    </xdr:from>
    <xdr:to>
      <xdr:col>19</xdr:col>
      <xdr:colOff>751915</xdr:colOff>
      <xdr:row>15</xdr:row>
      <xdr:rowOff>352425</xdr:rowOff>
    </xdr:to>
    <xdr:sp macro="" textlink="">
      <xdr:nvSpPr>
        <xdr:cNvPr id="338" name="AutoShape 1">
          <a:extLst>
            <a:ext uri="{FF2B5EF4-FFF2-40B4-BE49-F238E27FC236}">
              <a16:creationId xmlns:a16="http://schemas.microsoft.com/office/drawing/2014/main" id="{ED3D0508-F4C5-4E35-8ECD-BC22A4F2B650}"/>
            </a:ext>
          </a:extLst>
        </xdr:cNvPr>
        <xdr:cNvSpPr>
          <a:spLocks noChangeArrowheads="1"/>
        </xdr:cNvSpPr>
      </xdr:nvSpPr>
      <xdr:spPr bwMode="auto">
        <a:xfrm>
          <a:off x="10343590" y="9744075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582146</xdr:colOff>
      <xdr:row>15</xdr:row>
      <xdr:rowOff>201706</xdr:rowOff>
    </xdr:from>
    <xdr:to>
      <xdr:col>19</xdr:col>
      <xdr:colOff>982196</xdr:colOff>
      <xdr:row>15</xdr:row>
      <xdr:rowOff>554131</xdr:rowOff>
    </xdr:to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B7C0D04D-764C-4C9D-89BF-235BCC231477}"/>
            </a:ext>
          </a:extLst>
        </xdr:cNvPr>
        <xdr:cNvSpPr>
          <a:spLocks noChangeArrowheads="1"/>
        </xdr:cNvSpPr>
      </xdr:nvSpPr>
      <xdr:spPr bwMode="auto">
        <a:xfrm>
          <a:off x="10573871" y="9945781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123266</xdr:colOff>
      <xdr:row>15</xdr:row>
      <xdr:rowOff>200025</xdr:rowOff>
    </xdr:from>
    <xdr:to>
      <xdr:col>19</xdr:col>
      <xdr:colOff>523316</xdr:colOff>
      <xdr:row>15</xdr:row>
      <xdr:rowOff>552450</xdr:rowOff>
    </xdr:to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1EAC07DC-D87F-4410-A3D9-AFC09E1C6B35}"/>
            </a:ext>
          </a:extLst>
        </xdr:cNvPr>
        <xdr:cNvSpPr>
          <a:spLocks noChangeArrowheads="1"/>
        </xdr:cNvSpPr>
      </xdr:nvSpPr>
      <xdr:spPr bwMode="auto">
        <a:xfrm>
          <a:off x="10114991" y="9944100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351865</xdr:colOff>
      <xdr:row>15</xdr:row>
      <xdr:rowOff>392205</xdr:rowOff>
    </xdr:from>
    <xdr:to>
      <xdr:col>19</xdr:col>
      <xdr:colOff>751915</xdr:colOff>
      <xdr:row>15</xdr:row>
      <xdr:rowOff>744630</xdr:rowOff>
    </xdr:to>
    <xdr:sp macro="" textlink="">
      <xdr:nvSpPr>
        <xdr:cNvPr id="343" name="AutoShape 4">
          <a:extLst>
            <a:ext uri="{FF2B5EF4-FFF2-40B4-BE49-F238E27FC236}">
              <a16:creationId xmlns:a16="http://schemas.microsoft.com/office/drawing/2014/main" id="{EAABD07E-6BD9-48BC-A043-73C8CFC3165A}"/>
            </a:ext>
          </a:extLst>
        </xdr:cNvPr>
        <xdr:cNvSpPr>
          <a:spLocks noChangeArrowheads="1"/>
        </xdr:cNvSpPr>
      </xdr:nvSpPr>
      <xdr:spPr bwMode="auto">
        <a:xfrm>
          <a:off x="10343590" y="10136280"/>
          <a:ext cx="400050" cy="35242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18</xdr:col>
      <xdr:colOff>161144</xdr:colOff>
      <xdr:row>15</xdr:row>
      <xdr:rowOff>200834</xdr:rowOff>
    </xdr:from>
    <xdr:to>
      <xdr:col>18</xdr:col>
      <xdr:colOff>535736</xdr:colOff>
      <xdr:row>15</xdr:row>
      <xdr:rowOff>573573</xdr:rowOff>
    </xdr:to>
    <xdr:sp macro="" textlink="">
      <xdr:nvSpPr>
        <xdr:cNvPr id="350" name="609 Marco">
          <a:extLst>
            <a:ext uri="{FF2B5EF4-FFF2-40B4-BE49-F238E27FC236}">
              <a16:creationId xmlns:a16="http://schemas.microsoft.com/office/drawing/2014/main" id="{9AA544A0-790A-4517-9149-31808A912AF5}"/>
            </a:ext>
          </a:extLst>
        </xdr:cNvPr>
        <xdr:cNvSpPr/>
      </xdr:nvSpPr>
      <xdr:spPr bwMode="auto">
        <a:xfrm rot="18748928">
          <a:off x="9467995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15</xdr:row>
      <xdr:rowOff>200834</xdr:rowOff>
    </xdr:from>
    <xdr:to>
      <xdr:col>18</xdr:col>
      <xdr:colOff>558148</xdr:colOff>
      <xdr:row>15</xdr:row>
      <xdr:rowOff>573573</xdr:rowOff>
    </xdr:to>
    <xdr:sp macro="" textlink="">
      <xdr:nvSpPr>
        <xdr:cNvPr id="355" name="615 Marco">
          <a:extLst>
            <a:ext uri="{FF2B5EF4-FFF2-40B4-BE49-F238E27FC236}">
              <a16:creationId xmlns:a16="http://schemas.microsoft.com/office/drawing/2014/main" id="{2C5D309B-7049-4686-B970-D8D2BFB93F12}"/>
            </a:ext>
          </a:extLst>
        </xdr:cNvPr>
        <xdr:cNvSpPr/>
      </xdr:nvSpPr>
      <xdr:spPr bwMode="auto">
        <a:xfrm rot="18748928">
          <a:off x="9490407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16</xdr:row>
      <xdr:rowOff>200834</xdr:rowOff>
    </xdr:from>
    <xdr:to>
      <xdr:col>3</xdr:col>
      <xdr:colOff>546942</xdr:colOff>
      <xdr:row>16</xdr:row>
      <xdr:rowOff>573573</xdr:rowOff>
    </xdr:to>
    <xdr:sp macro="" textlink="">
      <xdr:nvSpPr>
        <xdr:cNvPr id="426" name="542 Marco">
          <a:extLst>
            <a:ext uri="{FF2B5EF4-FFF2-40B4-BE49-F238E27FC236}">
              <a16:creationId xmlns:a16="http://schemas.microsoft.com/office/drawing/2014/main" id="{89507AED-E677-4F1E-98C5-2A22BF4B2F04}"/>
            </a:ext>
          </a:extLst>
        </xdr:cNvPr>
        <xdr:cNvSpPr/>
      </xdr:nvSpPr>
      <xdr:spPr bwMode="auto">
        <a:xfrm rot="18748928">
          <a:off x="2659301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3</xdr:col>
      <xdr:colOff>172350</xdr:colOff>
      <xdr:row>16</xdr:row>
      <xdr:rowOff>200834</xdr:rowOff>
    </xdr:from>
    <xdr:to>
      <xdr:col>3</xdr:col>
      <xdr:colOff>546942</xdr:colOff>
      <xdr:row>16</xdr:row>
      <xdr:rowOff>573573</xdr:rowOff>
    </xdr:to>
    <xdr:sp macro="" textlink="">
      <xdr:nvSpPr>
        <xdr:cNvPr id="434" name="549 Marco">
          <a:extLst>
            <a:ext uri="{FF2B5EF4-FFF2-40B4-BE49-F238E27FC236}">
              <a16:creationId xmlns:a16="http://schemas.microsoft.com/office/drawing/2014/main" id="{17B8A69C-2769-4A67-9A1E-6E29CCA892E2}"/>
            </a:ext>
          </a:extLst>
        </xdr:cNvPr>
        <xdr:cNvSpPr/>
      </xdr:nvSpPr>
      <xdr:spPr bwMode="auto">
        <a:xfrm rot="18748928">
          <a:off x="2659301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16</xdr:row>
      <xdr:rowOff>200834</xdr:rowOff>
    </xdr:from>
    <xdr:to>
      <xdr:col>8</xdr:col>
      <xdr:colOff>546942</xdr:colOff>
      <xdr:row>16</xdr:row>
      <xdr:rowOff>573573</xdr:rowOff>
    </xdr:to>
    <xdr:sp macro="" textlink="">
      <xdr:nvSpPr>
        <xdr:cNvPr id="435" name="586 Marco">
          <a:extLst>
            <a:ext uri="{FF2B5EF4-FFF2-40B4-BE49-F238E27FC236}">
              <a16:creationId xmlns:a16="http://schemas.microsoft.com/office/drawing/2014/main" id="{467175F4-CB9E-4A21-8FDB-C05306EC02B3}"/>
            </a:ext>
          </a:extLst>
        </xdr:cNvPr>
        <xdr:cNvSpPr/>
      </xdr:nvSpPr>
      <xdr:spPr bwMode="auto">
        <a:xfrm rot="18748928">
          <a:off x="4888151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16</xdr:row>
      <xdr:rowOff>200834</xdr:rowOff>
    </xdr:from>
    <xdr:to>
      <xdr:col>8</xdr:col>
      <xdr:colOff>546942</xdr:colOff>
      <xdr:row>16</xdr:row>
      <xdr:rowOff>573573</xdr:rowOff>
    </xdr:to>
    <xdr:sp macro="" textlink="">
      <xdr:nvSpPr>
        <xdr:cNvPr id="442" name="593 Marco">
          <a:extLst>
            <a:ext uri="{FF2B5EF4-FFF2-40B4-BE49-F238E27FC236}">
              <a16:creationId xmlns:a16="http://schemas.microsoft.com/office/drawing/2014/main" id="{2C3EE632-C92D-4D78-B014-64299BFBE484}"/>
            </a:ext>
          </a:extLst>
        </xdr:cNvPr>
        <xdr:cNvSpPr/>
      </xdr:nvSpPr>
      <xdr:spPr bwMode="auto">
        <a:xfrm rot="18748928">
          <a:off x="4888151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16</xdr:row>
      <xdr:rowOff>200833</xdr:rowOff>
    </xdr:from>
    <xdr:to>
      <xdr:col>13</xdr:col>
      <xdr:colOff>537417</xdr:colOff>
      <xdr:row>16</xdr:row>
      <xdr:rowOff>573572</xdr:rowOff>
    </xdr:to>
    <xdr:sp macro="" textlink="">
      <xdr:nvSpPr>
        <xdr:cNvPr id="513" name="705 Marco">
          <a:extLst>
            <a:ext uri="{FF2B5EF4-FFF2-40B4-BE49-F238E27FC236}">
              <a16:creationId xmlns:a16="http://schemas.microsoft.com/office/drawing/2014/main" id="{7D96E485-B074-4C27-AB8B-F96AE6E63D66}"/>
            </a:ext>
          </a:extLst>
        </xdr:cNvPr>
        <xdr:cNvSpPr/>
      </xdr:nvSpPr>
      <xdr:spPr bwMode="auto">
        <a:xfrm rot="18748928">
          <a:off x="7078901" y="10820282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16</xdr:row>
      <xdr:rowOff>200834</xdr:rowOff>
    </xdr:from>
    <xdr:to>
      <xdr:col>18</xdr:col>
      <xdr:colOff>535736</xdr:colOff>
      <xdr:row>16</xdr:row>
      <xdr:rowOff>573573</xdr:rowOff>
    </xdr:to>
    <xdr:sp macro="" textlink="">
      <xdr:nvSpPr>
        <xdr:cNvPr id="520" name="775 Marco">
          <a:extLst>
            <a:ext uri="{FF2B5EF4-FFF2-40B4-BE49-F238E27FC236}">
              <a16:creationId xmlns:a16="http://schemas.microsoft.com/office/drawing/2014/main" id="{F0300A33-AD7D-4465-B349-F78C60DEDF9E}"/>
            </a:ext>
          </a:extLst>
        </xdr:cNvPr>
        <xdr:cNvSpPr/>
      </xdr:nvSpPr>
      <xdr:spPr bwMode="auto">
        <a:xfrm rot="18748928">
          <a:off x="9467995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19</xdr:col>
      <xdr:colOff>351865</xdr:colOff>
      <xdr:row>16</xdr:row>
      <xdr:rowOff>0</xdr:rowOff>
    </xdr:from>
    <xdr:to>
      <xdr:col>19</xdr:col>
      <xdr:colOff>751915</xdr:colOff>
      <xdr:row>16</xdr:row>
      <xdr:rowOff>352425</xdr:rowOff>
    </xdr:to>
    <xdr:sp macro="" textlink="">
      <xdr:nvSpPr>
        <xdr:cNvPr id="525" name="AutoShape 1">
          <a:extLst>
            <a:ext uri="{FF2B5EF4-FFF2-40B4-BE49-F238E27FC236}">
              <a16:creationId xmlns:a16="http://schemas.microsoft.com/office/drawing/2014/main" id="{2894CE63-8459-4CB4-B336-69B16641E10A}"/>
            </a:ext>
          </a:extLst>
        </xdr:cNvPr>
        <xdr:cNvSpPr>
          <a:spLocks noChangeArrowheads="1"/>
        </xdr:cNvSpPr>
      </xdr:nvSpPr>
      <xdr:spPr bwMode="auto">
        <a:xfrm>
          <a:off x="10343590" y="10620375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582146</xdr:colOff>
      <xdr:row>16</xdr:row>
      <xdr:rowOff>201706</xdr:rowOff>
    </xdr:from>
    <xdr:to>
      <xdr:col>19</xdr:col>
      <xdr:colOff>982196</xdr:colOff>
      <xdr:row>16</xdr:row>
      <xdr:rowOff>554131</xdr:rowOff>
    </xdr:to>
    <xdr:sp macro="" textlink="">
      <xdr:nvSpPr>
        <xdr:cNvPr id="526" name="AutoShape 2">
          <a:extLst>
            <a:ext uri="{FF2B5EF4-FFF2-40B4-BE49-F238E27FC236}">
              <a16:creationId xmlns:a16="http://schemas.microsoft.com/office/drawing/2014/main" id="{CE0E83CB-8C8F-47BF-B4D8-5C167A65D4E2}"/>
            </a:ext>
          </a:extLst>
        </xdr:cNvPr>
        <xdr:cNvSpPr>
          <a:spLocks noChangeArrowheads="1"/>
        </xdr:cNvSpPr>
      </xdr:nvSpPr>
      <xdr:spPr bwMode="auto">
        <a:xfrm>
          <a:off x="10573871" y="10822081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chemeClr val="bg1"/>
              </a:solidFill>
              <a:latin typeface="Arial"/>
              <a:cs typeface="Arial"/>
            </a:rPr>
            <a:t>SYP</a:t>
          </a:r>
        </a:p>
      </xdr:txBody>
    </xdr:sp>
    <xdr:clientData/>
  </xdr:twoCellAnchor>
  <xdr:twoCellAnchor>
    <xdr:from>
      <xdr:col>19</xdr:col>
      <xdr:colOff>123266</xdr:colOff>
      <xdr:row>16</xdr:row>
      <xdr:rowOff>200025</xdr:rowOff>
    </xdr:from>
    <xdr:to>
      <xdr:col>19</xdr:col>
      <xdr:colOff>523316</xdr:colOff>
      <xdr:row>16</xdr:row>
      <xdr:rowOff>552450</xdr:rowOff>
    </xdr:to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C77F0D19-7AE8-4795-88EE-3AA59E672493}"/>
            </a:ext>
          </a:extLst>
        </xdr:cNvPr>
        <xdr:cNvSpPr>
          <a:spLocks noChangeArrowheads="1"/>
        </xdr:cNvSpPr>
      </xdr:nvSpPr>
      <xdr:spPr bwMode="auto">
        <a:xfrm>
          <a:off x="10114991" y="10820400"/>
          <a:ext cx="400050" cy="352425"/>
        </a:xfrm>
        <a:prstGeom prst="diamond">
          <a:avLst/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351865</xdr:colOff>
      <xdr:row>16</xdr:row>
      <xdr:rowOff>392205</xdr:rowOff>
    </xdr:from>
    <xdr:to>
      <xdr:col>19</xdr:col>
      <xdr:colOff>751915</xdr:colOff>
      <xdr:row>16</xdr:row>
      <xdr:rowOff>744630</xdr:rowOff>
    </xdr:to>
    <xdr:sp macro="" textlink="">
      <xdr:nvSpPr>
        <xdr:cNvPr id="529" name="AutoShape 4">
          <a:extLst>
            <a:ext uri="{FF2B5EF4-FFF2-40B4-BE49-F238E27FC236}">
              <a16:creationId xmlns:a16="http://schemas.microsoft.com/office/drawing/2014/main" id="{C056DBE7-3EE1-4A85-8EC5-96FBB9CED02D}"/>
            </a:ext>
          </a:extLst>
        </xdr:cNvPr>
        <xdr:cNvSpPr>
          <a:spLocks noChangeArrowheads="1"/>
        </xdr:cNvSpPr>
      </xdr:nvSpPr>
      <xdr:spPr bwMode="auto">
        <a:xfrm>
          <a:off x="10343590" y="11012580"/>
          <a:ext cx="400050" cy="35242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18</xdr:col>
      <xdr:colOff>161144</xdr:colOff>
      <xdr:row>16</xdr:row>
      <xdr:rowOff>200834</xdr:rowOff>
    </xdr:from>
    <xdr:to>
      <xdr:col>18</xdr:col>
      <xdr:colOff>535736</xdr:colOff>
      <xdr:row>16</xdr:row>
      <xdr:rowOff>573573</xdr:rowOff>
    </xdr:to>
    <xdr:sp macro="" textlink="">
      <xdr:nvSpPr>
        <xdr:cNvPr id="536" name="609 Marco">
          <a:extLst>
            <a:ext uri="{FF2B5EF4-FFF2-40B4-BE49-F238E27FC236}">
              <a16:creationId xmlns:a16="http://schemas.microsoft.com/office/drawing/2014/main" id="{7E9BE5F3-03B6-4D34-9F2D-7394C0C67ECC}"/>
            </a:ext>
          </a:extLst>
        </xdr:cNvPr>
        <xdr:cNvSpPr/>
      </xdr:nvSpPr>
      <xdr:spPr bwMode="auto">
        <a:xfrm rot="18748928">
          <a:off x="9467995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16</xdr:row>
      <xdr:rowOff>200834</xdr:rowOff>
    </xdr:from>
    <xdr:to>
      <xdr:col>18</xdr:col>
      <xdr:colOff>558148</xdr:colOff>
      <xdr:row>16</xdr:row>
      <xdr:rowOff>573573</xdr:rowOff>
    </xdr:to>
    <xdr:sp macro="" textlink="">
      <xdr:nvSpPr>
        <xdr:cNvPr id="541" name="615 Marco">
          <a:extLst>
            <a:ext uri="{FF2B5EF4-FFF2-40B4-BE49-F238E27FC236}">
              <a16:creationId xmlns:a16="http://schemas.microsoft.com/office/drawing/2014/main" id="{C83B6B46-20F5-4F2E-A0C1-1B97701DD505}"/>
            </a:ext>
          </a:extLst>
        </xdr:cNvPr>
        <xdr:cNvSpPr/>
      </xdr:nvSpPr>
      <xdr:spPr bwMode="auto">
        <a:xfrm rot="18748928">
          <a:off x="9490407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457200</xdr:colOff>
      <xdr:row>17</xdr:row>
      <xdr:rowOff>0</xdr:rowOff>
    </xdr:to>
    <xdr:sp macro="" textlink="">
      <xdr:nvSpPr>
        <xdr:cNvPr id="669" name="287 Triángulo rectángulo">
          <a:extLst>
            <a:ext uri="{FF2B5EF4-FFF2-40B4-BE49-F238E27FC236}">
              <a16:creationId xmlns:a16="http://schemas.microsoft.com/office/drawing/2014/main" id="{11AD06BE-035E-40A6-BB97-8AD87A83C952}"/>
            </a:ext>
          </a:extLst>
        </xdr:cNvPr>
        <xdr:cNvSpPr>
          <a:spLocks noChangeArrowheads="1"/>
        </xdr:cNvSpPr>
      </xdr:nvSpPr>
      <xdr:spPr bwMode="auto">
        <a:xfrm rot="5400000">
          <a:off x="4948238" y="11272837"/>
          <a:ext cx="0" cy="44767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428625</xdr:colOff>
      <xdr:row>17</xdr:row>
      <xdr:rowOff>0</xdr:rowOff>
    </xdr:to>
    <xdr:sp macro="" textlink="">
      <xdr:nvSpPr>
        <xdr:cNvPr id="687" name="237 Triángulo rectángulo">
          <a:extLst>
            <a:ext uri="{FF2B5EF4-FFF2-40B4-BE49-F238E27FC236}">
              <a16:creationId xmlns:a16="http://schemas.microsoft.com/office/drawing/2014/main" id="{8FFD6EBB-1EB2-4E14-B245-F11491A5B02C}"/>
            </a:ext>
          </a:extLst>
        </xdr:cNvPr>
        <xdr:cNvSpPr>
          <a:spLocks noChangeArrowheads="1"/>
        </xdr:cNvSpPr>
      </xdr:nvSpPr>
      <xdr:spPr bwMode="auto">
        <a:xfrm rot="5400000">
          <a:off x="9520238" y="11282362"/>
          <a:ext cx="0" cy="4286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428625</xdr:colOff>
      <xdr:row>17</xdr:row>
      <xdr:rowOff>0</xdr:rowOff>
    </xdr:to>
    <xdr:sp macro="" textlink="">
      <xdr:nvSpPr>
        <xdr:cNvPr id="704" name="237 Triángulo rectángulo">
          <a:extLst>
            <a:ext uri="{FF2B5EF4-FFF2-40B4-BE49-F238E27FC236}">
              <a16:creationId xmlns:a16="http://schemas.microsoft.com/office/drawing/2014/main" id="{289789EE-1E96-47F1-A9E4-1D4C7ACF23BB}"/>
            </a:ext>
          </a:extLst>
        </xdr:cNvPr>
        <xdr:cNvSpPr>
          <a:spLocks noChangeArrowheads="1"/>
        </xdr:cNvSpPr>
      </xdr:nvSpPr>
      <xdr:spPr bwMode="auto">
        <a:xfrm rot="5400000">
          <a:off x="9520238" y="11282362"/>
          <a:ext cx="0" cy="4286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247650</xdr:colOff>
      <xdr:row>17</xdr:row>
      <xdr:rowOff>0</xdr:rowOff>
    </xdr:from>
    <xdr:to>
      <xdr:col>18</xdr:col>
      <xdr:colOff>676275</xdr:colOff>
      <xdr:row>17</xdr:row>
      <xdr:rowOff>0</xdr:rowOff>
    </xdr:to>
    <xdr:sp macro="" textlink="">
      <xdr:nvSpPr>
        <xdr:cNvPr id="238893" name="236 Triángulo rectángulo">
          <a:extLst>
            <a:ext uri="{FF2B5EF4-FFF2-40B4-BE49-F238E27FC236}">
              <a16:creationId xmlns:a16="http://schemas.microsoft.com/office/drawing/2014/main" id="{183C53B3-3D54-4DF0-8541-748C9E3D421B}"/>
            </a:ext>
          </a:extLst>
        </xdr:cNvPr>
        <xdr:cNvSpPr>
          <a:spLocks noChangeArrowheads="1"/>
        </xdr:cNvSpPr>
      </xdr:nvSpPr>
      <xdr:spPr bwMode="auto">
        <a:xfrm rot="-5400000">
          <a:off x="9767888" y="11282362"/>
          <a:ext cx="0" cy="4286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247650</xdr:colOff>
      <xdr:row>17</xdr:row>
      <xdr:rowOff>0</xdr:rowOff>
    </xdr:from>
    <xdr:to>
      <xdr:col>18</xdr:col>
      <xdr:colOff>676275</xdr:colOff>
      <xdr:row>17</xdr:row>
      <xdr:rowOff>0</xdr:rowOff>
    </xdr:to>
    <xdr:sp macro="" textlink="">
      <xdr:nvSpPr>
        <xdr:cNvPr id="238907" name="236 Triángulo rectángulo">
          <a:extLst>
            <a:ext uri="{FF2B5EF4-FFF2-40B4-BE49-F238E27FC236}">
              <a16:creationId xmlns:a16="http://schemas.microsoft.com/office/drawing/2014/main" id="{A76C8F4A-9A75-4198-A675-5593DCEFF6D6}"/>
            </a:ext>
          </a:extLst>
        </xdr:cNvPr>
        <xdr:cNvSpPr>
          <a:spLocks noChangeArrowheads="1"/>
        </xdr:cNvSpPr>
      </xdr:nvSpPr>
      <xdr:spPr bwMode="auto">
        <a:xfrm rot="-5400000">
          <a:off x="9767888" y="11282362"/>
          <a:ext cx="0" cy="4286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266700</xdr:colOff>
      <xdr:row>17</xdr:row>
      <xdr:rowOff>0</xdr:rowOff>
    </xdr:from>
    <xdr:to>
      <xdr:col>19</xdr:col>
      <xdr:colOff>19050</xdr:colOff>
      <xdr:row>17</xdr:row>
      <xdr:rowOff>0</xdr:rowOff>
    </xdr:to>
    <xdr:sp macro="" textlink="">
      <xdr:nvSpPr>
        <xdr:cNvPr id="238911" name="236 Triángulo rectángulo">
          <a:extLst>
            <a:ext uri="{FF2B5EF4-FFF2-40B4-BE49-F238E27FC236}">
              <a16:creationId xmlns:a16="http://schemas.microsoft.com/office/drawing/2014/main" id="{EECB24AB-6D0A-4B26-99C6-1EF54C88AC75}"/>
            </a:ext>
          </a:extLst>
        </xdr:cNvPr>
        <xdr:cNvSpPr>
          <a:spLocks noChangeArrowheads="1"/>
        </xdr:cNvSpPr>
      </xdr:nvSpPr>
      <xdr:spPr bwMode="auto">
        <a:xfrm rot="-5400000">
          <a:off x="9791700" y="11277600"/>
          <a:ext cx="0" cy="43815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238125</xdr:colOff>
      <xdr:row>17</xdr:row>
      <xdr:rowOff>0</xdr:rowOff>
    </xdr:from>
    <xdr:to>
      <xdr:col>14</xdr:col>
      <xdr:colOff>0</xdr:colOff>
      <xdr:row>17</xdr:row>
      <xdr:rowOff>9525</xdr:rowOff>
    </xdr:to>
    <xdr:sp macro="" textlink="">
      <xdr:nvSpPr>
        <xdr:cNvPr id="238973" name="216 Triángulo rectángulo">
          <a:extLst>
            <a:ext uri="{FF2B5EF4-FFF2-40B4-BE49-F238E27FC236}">
              <a16:creationId xmlns:a16="http://schemas.microsoft.com/office/drawing/2014/main" id="{390DE621-41A3-4A08-92CD-34F73562B3F8}"/>
            </a:ext>
          </a:extLst>
        </xdr:cNvPr>
        <xdr:cNvSpPr>
          <a:spLocks noChangeArrowheads="1"/>
        </xdr:cNvSpPr>
      </xdr:nvSpPr>
      <xdr:spPr bwMode="auto">
        <a:xfrm rot="-5400000">
          <a:off x="7381875" y="11268075"/>
          <a:ext cx="9525" cy="4667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523875</xdr:colOff>
      <xdr:row>17</xdr:row>
      <xdr:rowOff>9525</xdr:rowOff>
    </xdr:to>
    <xdr:sp macro="" textlink="">
      <xdr:nvSpPr>
        <xdr:cNvPr id="238974" name="235 Triángulo rectángulo">
          <a:extLst>
            <a:ext uri="{FF2B5EF4-FFF2-40B4-BE49-F238E27FC236}">
              <a16:creationId xmlns:a16="http://schemas.microsoft.com/office/drawing/2014/main" id="{6E90A96A-941E-4067-87BD-55D8F6462A56}"/>
            </a:ext>
          </a:extLst>
        </xdr:cNvPr>
        <xdr:cNvSpPr>
          <a:spLocks noChangeArrowheads="1"/>
        </xdr:cNvSpPr>
      </xdr:nvSpPr>
      <xdr:spPr bwMode="auto">
        <a:xfrm>
          <a:off x="9305925" y="11496675"/>
          <a:ext cx="523875" cy="95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247650</xdr:colOff>
      <xdr:row>17</xdr:row>
      <xdr:rowOff>0</xdr:rowOff>
    </xdr:from>
    <xdr:to>
      <xdr:col>18</xdr:col>
      <xdr:colOff>676275</xdr:colOff>
      <xdr:row>17</xdr:row>
      <xdr:rowOff>28575</xdr:rowOff>
    </xdr:to>
    <xdr:sp macro="" textlink="">
      <xdr:nvSpPr>
        <xdr:cNvPr id="238975" name="236 Triángulo rectángulo">
          <a:extLst>
            <a:ext uri="{FF2B5EF4-FFF2-40B4-BE49-F238E27FC236}">
              <a16:creationId xmlns:a16="http://schemas.microsoft.com/office/drawing/2014/main" id="{40F512F3-9A72-40B8-B122-C8933041421F}"/>
            </a:ext>
          </a:extLst>
        </xdr:cNvPr>
        <xdr:cNvSpPr>
          <a:spLocks noChangeArrowheads="1"/>
        </xdr:cNvSpPr>
      </xdr:nvSpPr>
      <xdr:spPr bwMode="auto">
        <a:xfrm rot="-5400000">
          <a:off x="9753600" y="11296650"/>
          <a:ext cx="28575" cy="4286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523875</xdr:colOff>
      <xdr:row>17</xdr:row>
      <xdr:rowOff>28575</xdr:rowOff>
    </xdr:to>
    <xdr:sp macro="" textlink="">
      <xdr:nvSpPr>
        <xdr:cNvPr id="238976" name="235 Triángulo rectángulo">
          <a:extLst>
            <a:ext uri="{FF2B5EF4-FFF2-40B4-BE49-F238E27FC236}">
              <a16:creationId xmlns:a16="http://schemas.microsoft.com/office/drawing/2014/main" id="{531D6F56-2922-4CFD-88C6-6EB2BFA057F7}"/>
            </a:ext>
          </a:extLst>
        </xdr:cNvPr>
        <xdr:cNvSpPr>
          <a:spLocks noChangeArrowheads="1"/>
        </xdr:cNvSpPr>
      </xdr:nvSpPr>
      <xdr:spPr bwMode="auto">
        <a:xfrm>
          <a:off x="9305925" y="11496675"/>
          <a:ext cx="523875" cy="2857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266700</xdr:colOff>
      <xdr:row>17</xdr:row>
      <xdr:rowOff>0</xdr:rowOff>
    </xdr:from>
    <xdr:to>
      <xdr:col>19</xdr:col>
      <xdr:colOff>19050</xdr:colOff>
      <xdr:row>17</xdr:row>
      <xdr:rowOff>9525</xdr:rowOff>
    </xdr:to>
    <xdr:sp macro="" textlink="">
      <xdr:nvSpPr>
        <xdr:cNvPr id="238977" name="236 Triángulo rectángulo">
          <a:extLst>
            <a:ext uri="{FF2B5EF4-FFF2-40B4-BE49-F238E27FC236}">
              <a16:creationId xmlns:a16="http://schemas.microsoft.com/office/drawing/2014/main" id="{2B91208B-3238-418B-9998-39399DED0A1A}"/>
            </a:ext>
          </a:extLst>
        </xdr:cNvPr>
        <xdr:cNvSpPr>
          <a:spLocks noChangeArrowheads="1"/>
        </xdr:cNvSpPr>
      </xdr:nvSpPr>
      <xdr:spPr bwMode="auto">
        <a:xfrm rot="-5400000">
          <a:off x="9786937" y="11282363"/>
          <a:ext cx="9525" cy="43815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446555</xdr:colOff>
      <xdr:row>17</xdr:row>
      <xdr:rowOff>0</xdr:rowOff>
    </xdr:from>
    <xdr:to>
      <xdr:col>8</xdr:col>
      <xdr:colOff>402852</xdr:colOff>
      <xdr:row>17</xdr:row>
      <xdr:rowOff>11206</xdr:rowOff>
    </xdr:to>
    <xdr:sp macro="" textlink="">
      <xdr:nvSpPr>
        <xdr:cNvPr id="238978" name="285 Triángulo rectángulo">
          <a:extLst>
            <a:ext uri="{FF2B5EF4-FFF2-40B4-BE49-F238E27FC236}">
              <a16:creationId xmlns:a16="http://schemas.microsoft.com/office/drawing/2014/main" id="{30C35242-6CEF-4D97-8E1B-08508A9490D9}"/>
            </a:ext>
          </a:extLst>
        </xdr:cNvPr>
        <xdr:cNvSpPr>
          <a:spLocks noChangeArrowheads="1"/>
        </xdr:cNvSpPr>
      </xdr:nvSpPr>
      <xdr:spPr bwMode="auto">
        <a:xfrm>
          <a:off x="4675655" y="11496675"/>
          <a:ext cx="442072" cy="11206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231402</xdr:colOff>
      <xdr:row>17</xdr:row>
      <xdr:rowOff>0</xdr:rowOff>
    </xdr:from>
    <xdr:to>
      <xdr:col>8</xdr:col>
      <xdr:colOff>698127</xdr:colOff>
      <xdr:row>17</xdr:row>
      <xdr:rowOff>11206</xdr:rowOff>
    </xdr:to>
    <xdr:sp macro="" textlink="">
      <xdr:nvSpPr>
        <xdr:cNvPr id="238979" name="286 Triángulo rectángulo">
          <a:extLst>
            <a:ext uri="{FF2B5EF4-FFF2-40B4-BE49-F238E27FC236}">
              <a16:creationId xmlns:a16="http://schemas.microsoft.com/office/drawing/2014/main" id="{28A52375-269E-4199-8576-8B80F0D08A20}"/>
            </a:ext>
          </a:extLst>
        </xdr:cNvPr>
        <xdr:cNvSpPr>
          <a:spLocks noChangeArrowheads="1"/>
        </xdr:cNvSpPr>
      </xdr:nvSpPr>
      <xdr:spPr bwMode="auto">
        <a:xfrm rot="-5400000">
          <a:off x="5174037" y="11268915"/>
          <a:ext cx="11206" cy="4667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717177</xdr:colOff>
      <xdr:row>17</xdr:row>
      <xdr:rowOff>0</xdr:rowOff>
    </xdr:from>
    <xdr:to>
      <xdr:col>3</xdr:col>
      <xdr:colOff>507627</xdr:colOff>
      <xdr:row>17</xdr:row>
      <xdr:rowOff>11206</xdr:rowOff>
    </xdr:to>
    <xdr:sp macro="" textlink="">
      <xdr:nvSpPr>
        <xdr:cNvPr id="238980" name="307 Triángulo rectángulo">
          <a:extLst>
            <a:ext uri="{FF2B5EF4-FFF2-40B4-BE49-F238E27FC236}">
              <a16:creationId xmlns:a16="http://schemas.microsoft.com/office/drawing/2014/main" id="{2115E80C-1DFF-47F2-B1A0-E58C4906272C}"/>
            </a:ext>
          </a:extLst>
        </xdr:cNvPr>
        <xdr:cNvSpPr>
          <a:spLocks noChangeArrowheads="1"/>
        </xdr:cNvSpPr>
      </xdr:nvSpPr>
      <xdr:spPr bwMode="auto">
        <a:xfrm>
          <a:off x="2441202" y="11496675"/>
          <a:ext cx="552450" cy="11206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221877</xdr:colOff>
      <xdr:row>17</xdr:row>
      <xdr:rowOff>0</xdr:rowOff>
    </xdr:from>
    <xdr:to>
      <xdr:col>3</xdr:col>
      <xdr:colOff>669552</xdr:colOff>
      <xdr:row>17</xdr:row>
      <xdr:rowOff>1681</xdr:rowOff>
    </xdr:to>
    <xdr:sp macro="" textlink="">
      <xdr:nvSpPr>
        <xdr:cNvPr id="238981" name="336 Triángulo rectángulo">
          <a:extLst>
            <a:ext uri="{FF2B5EF4-FFF2-40B4-BE49-F238E27FC236}">
              <a16:creationId xmlns:a16="http://schemas.microsoft.com/office/drawing/2014/main" id="{C74F9145-29D9-4368-B870-25E888CC750E}"/>
            </a:ext>
          </a:extLst>
        </xdr:cNvPr>
        <xdr:cNvSpPr>
          <a:spLocks noChangeArrowheads="1"/>
        </xdr:cNvSpPr>
      </xdr:nvSpPr>
      <xdr:spPr bwMode="auto">
        <a:xfrm rot="-5400000">
          <a:off x="2930899" y="11273678"/>
          <a:ext cx="1681" cy="44767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11205</xdr:colOff>
      <xdr:row>17</xdr:row>
      <xdr:rowOff>0</xdr:rowOff>
    </xdr:from>
    <xdr:to>
      <xdr:col>13</xdr:col>
      <xdr:colOff>487455</xdr:colOff>
      <xdr:row>17</xdr:row>
      <xdr:rowOff>43142</xdr:rowOff>
    </xdr:to>
    <xdr:sp macro="" textlink="">
      <xdr:nvSpPr>
        <xdr:cNvPr id="238982" name="215 Triángulo rectángulo">
          <a:extLst>
            <a:ext uri="{FF2B5EF4-FFF2-40B4-BE49-F238E27FC236}">
              <a16:creationId xmlns:a16="http://schemas.microsoft.com/office/drawing/2014/main" id="{BE802686-888A-4E26-9EA0-348324B41E9D}"/>
            </a:ext>
          </a:extLst>
        </xdr:cNvPr>
        <xdr:cNvSpPr>
          <a:spLocks noChangeArrowheads="1"/>
        </xdr:cNvSpPr>
      </xdr:nvSpPr>
      <xdr:spPr bwMode="auto">
        <a:xfrm>
          <a:off x="6926355" y="11496675"/>
          <a:ext cx="476250" cy="43142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11205</xdr:colOff>
      <xdr:row>17</xdr:row>
      <xdr:rowOff>0</xdr:rowOff>
    </xdr:from>
    <xdr:to>
      <xdr:col>18</xdr:col>
      <xdr:colOff>535080</xdr:colOff>
      <xdr:row>17</xdr:row>
      <xdr:rowOff>62192</xdr:rowOff>
    </xdr:to>
    <xdr:sp macro="" textlink="">
      <xdr:nvSpPr>
        <xdr:cNvPr id="238984" name="235 Triángulo rectángulo">
          <a:extLst>
            <a:ext uri="{FF2B5EF4-FFF2-40B4-BE49-F238E27FC236}">
              <a16:creationId xmlns:a16="http://schemas.microsoft.com/office/drawing/2014/main" id="{8AF8469E-58F5-48F7-B405-71F2BD3520C9}"/>
            </a:ext>
          </a:extLst>
        </xdr:cNvPr>
        <xdr:cNvSpPr>
          <a:spLocks noChangeArrowheads="1"/>
        </xdr:cNvSpPr>
      </xdr:nvSpPr>
      <xdr:spPr bwMode="auto">
        <a:xfrm>
          <a:off x="9317130" y="11496675"/>
          <a:ext cx="523875" cy="62192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457760</xdr:colOff>
      <xdr:row>17</xdr:row>
      <xdr:rowOff>0</xdr:rowOff>
    </xdr:from>
    <xdr:to>
      <xdr:col>8</xdr:col>
      <xdr:colOff>414057</xdr:colOff>
      <xdr:row>17</xdr:row>
      <xdr:rowOff>44823</xdr:rowOff>
    </xdr:to>
    <xdr:sp macro="" textlink="">
      <xdr:nvSpPr>
        <xdr:cNvPr id="238985" name="285 Triángulo rectángulo">
          <a:extLst>
            <a:ext uri="{FF2B5EF4-FFF2-40B4-BE49-F238E27FC236}">
              <a16:creationId xmlns:a16="http://schemas.microsoft.com/office/drawing/2014/main" id="{AD0BF3A9-5F42-4B2D-834A-494F30D6BC9F}"/>
            </a:ext>
          </a:extLst>
        </xdr:cNvPr>
        <xdr:cNvSpPr>
          <a:spLocks noChangeArrowheads="1"/>
        </xdr:cNvSpPr>
      </xdr:nvSpPr>
      <xdr:spPr bwMode="auto">
        <a:xfrm>
          <a:off x="4686860" y="11496675"/>
          <a:ext cx="442072" cy="44823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242607</xdr:colOff>
      <xdr:row>17</xdr:row>
      <xdr:rowOff>0</xdr:rowOff>
    </xdr:from>
    <xdr:to>
      <xdr:col>8</xdr:col>
      <xdr:colOff>709332</xdr:colOff>
      <xdr:row>17</xdr:row>
      <xdr:rowOff>44823</xdr:rowOff>
    </xdr:to>
    <xdr:sp macro="" textlink="">
      <xdr:nvSpPr>
        <xdr:cNvPr id="238986" name="286 Triángulo rectángulo">
          <a:extLst>
            <a:ext uri="{FF2B5EF4-FFF2-40B4-BE49-F238E27FC236}">
              <a16:creationId xmlns:a16="http://schemas.microsoft.com/office/drawing/2014/main" id="{20AFE6AD-93C2-4DF0-A562-DFE4DD1229A4}"/>
            </a:ext>
          </a:extLst>
        </xdr:cNvPr>
        <xdr:cNvSpPr>
          <a:spLocks noChangeArrowheads="1"/>
        </xdr:cNvSpPr>
      </xdr:nvSpPr>
      <xdr:spPr bwMode="auto">
        <a:xfrm rot="-5400000">
          <a:off x="5168433" y="11285724"/>
          <a:ext cx="44823" cy="4667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728382</xdr:colOff>
      <xdr:row>17</xdr:row>
      <xdr:rowOff>0</xdr:rowOff>
    </xdr:from>
    <xdr:to>
      <xdr:col>3</xdr:col>
      <xdr:colOff>518832</xdr:colOff>
      <xdr:row>17</xdr:row>
      <xdr:rowOff>44823</xdr:rowOff>
    </xdr:to>
    <xdr:sp macro="" textlink="">
      <xdr:nvSpPr>
        <xdr:cNvPr id="238987" name="307 Triángulo rectángulo">
          <a:extLst>
            <a:ext uri="{FF2B5EF4-FFF2-40B4-BE49-F238E27FC236}">
              <a16:creationId xmlns:a16="http://schemas.microsoft.com/office/drawing/2014/main" id="{0871975E-F8B1-488A-9A3E-FA832D5A4DF3}"/>
            </a:ext>
          </a:extLst>
        </xdr:cNvPr>
        <xdr:cNvSpPr>
          <a:spLocks noChangeArrowheads="1"/>
        </xdr:cNvSpPr>
      </xdr:nvSpPr>
      <xdr:spPr bwMode="auto">
        <a:xfrm>
          <a:off x="2452407" y="11496675"/>
          <a:ext cx="552450" cy="44823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233082</xdr:colOff>
      <xdr:row>17</xdr:row>
      <xdr:rowOff>0</xdr:rowOff>
    </xdr:from>
    <xdr:to>
      <xdr:col>3</xdr:col>
      <xdr:colOff>680757</xdr:colOff>
      <xdr:row>17</xdr:row>
      <xdr:rowOff>35298</xdr:rowOff>
    </xdr:to>
    <xdr:sp macro="" textlink="">
      <xdr:nvSpPr>
        <xdr:cNvPr id="238988" name="336 Triángulo rectángulo">
          <a:extLst>
            <a:ext uri="{FF2B5EF4-FFF2-40B4-BE49-F238E27FC236}">
              <a16:creationId xmlns:a16="http://schemas.microsoft.com/office/drawing/2014/main" id="{316418C7-9FBA-48C0-85A2-F687F6DD0248}"/>
            </a:ext>
          </a:extLst>
        </xdr:cNvPr>
        <xdr:cNvSpPr>
          <a:spLocks noChangeArrowheads="1"/>
        </xdr:cNvSpPr>
      </xdr:nvSpPr>
      <xdr:spPr bwMode="auto">
        <a:xfrm rot="-5400000">
          <a:off x="2925296" y="11290486"/>
          <a:ext cx="35298" cy="44767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266700</xdr:colOff>
      <xdr:row>17</xdr:row>
      <xdr:rowOff>0</xdr:rowOff>
    </xdr:from>
    <xdr:to>
      <xdr:col>19</xdr:col>
      <xdr:colOff>19050</xdr:colOff>
      <xdr:row>17</xdr:row>
      <xdr:rowOff>43143</xdr:rowOff>
    </xdr:to>
    <xdr:sp macro="" textlink="">
      <xdr:nvSpPr>
        <xdr:cNvPr id="238989" name="236 Triángulo rectángulo">
          <a:extLst>
            <a:ext uri="{FF2B5EF4-FFF2-40B4-BE49-F238E27FC236}">
              <a16:creationId xmlns:a16="http://schemas.microsoft.com/office/drawing/2014/main" id="{B9B37B49-4743-4BE4-BA0C-7FBB32A32518}"/>
            </a:ext>
          </a:extLst>
        </xdr:cNvPr>
        <xdr:cNvSpPr>
          <a:spLocks noChangeArrowheads="1"/>
        </xdr:cNvSpPr>
      </xdr:nvSpPr>
      <xdr:spPr bwMode="auto">
        <a:xfrm rot="-5400000">
          <a:off x="9770128" y="11299172"/>
          <a:ext cx="43143" cy="438150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457760</xdr:colOff>
      <xdr:row>17</xdr:row>
      <xdr:rowOff>0</xdr:rowOff>
    </xdr:from>
    <xdr:to>
      <xdr:col>8</xdr:col>
      <xdr:colOff>414057</xdr:colOff>
      <xdr:row>17</xdr:row>
      <xdr:rowOff>78441</xdr:rowOff>
    </xdr:to>
    <xdr:sp macro="" textlink="">
      <xdr:nvSpPr>
        <xdr:cNvPr id="238992" name="285 Triángulo rectángulo">
          <a:extLst>
            <a:ext uri="{FF2B5EF4-FFF2-40B4-BE49-F238E27FC236}">
              <a16:creationId xmlns:a16="http://schemas.microsoft.com/office/drawing/2014/main" id="{5ABF48EE-CB28-4991-B2A1-B7003C21DF10}"/>
            </a:ext>
          </a:extLst>
        </xdr:cNvPr>
        <xdr:cNvSpPr>
          <a:spLocks noChangeArrowheads="1"/>
        </xdr:cNvSpPr>
      </xdr:nvSpPr>
      <xdr:spPr bwMode="auto">
        <a:xfrm>
          <a:off x="4686860" y="11496675"/>
          <a:ext cx="442072" cy="78441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242607</xdr:colOff>
      <xdr:row>17</xdr:row>
      <xdr:rowOff>0</xdr:rowOff>
    </xdr:from>
    <xdr:to>
      <xdr:col>8</xdr:col>
      <xdr:colOff>709332</xdr:colOff>
      <xdr:row>17</xdr:row>
      <xdr:rowOff>78441</xdr:rowOff>
    </xdr:to>
    <xdr:sp macro="" textlink="">
      <xdr:nvSpPr>
        <xdr:cNvPr id="238993" name="286 Triángulo rectángulo">
          <a:extLst>
            <a:ext uri="{FF2B5EF4-FFF2-40B4-BE49-F238E27FC236}">
              <a16:creationId xmlns:a16="http://schemas.microsoft.com/office/drawing/2014/main" id="{3B451255-0D78-44C1-83F0-0C72E92612A7}"/>
            </a:ext>
          </a:extLst>
        </xdr:cNvPr>
        <xdr:cNvSpPr>
          <a:spLocks noChangeArrowheads="1"/>
        </xdr:cNvSpPr>
      </xdr:nvSpPr>
      <xdr:spPr bwMode="auto">
        <a:xfrm rot="-5400000">
          <a:off x="5151624" y="11302533"/>
          <a:ext cx="78441" cy="46672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728382</xdr:colOff>
      <xdr:row>17</xdr:row>
      <xdr:rowOff>0</xdr:rowOff>
    </xdr:from>
    <xdr:to>
      <xdr:col>3</xdr:col>
      <xdr:colOff>518832</xdr:colOff>
      <xdr:row>17</xdr:row>
      <xdr:rowOff>78441</xdr:rowOff>
    </xdr:to>
    <xdr:sp macro="" textlink="">
      <xdr:nvSpPr>
        <xdr:cNvPr id="238994" name="307 Triángulo rectángulo">
          <a:extLst>
            <a:ext uri="{FF2B5EF4-FFF2-40B4-BE49-F238E27FC236}">
              <a16:creationId xmlns:a16="http://schemas.microsoft.com/office/drawing/2014/main" id="{10223C24-1220-4E60-BB0C-2FE4AFD336DC}"/>
            </a:ext>
          </a:extLst>
        </xdr:cNvPr>
        <xdr:cNvSpPr>
          <a:spLocks noChangeArrowheads="1"/>
        </xdr:cNvSpPr>
      </xdr:nvSpPr>
      <xdr:spPr bwMode="auto">
        <a:xfrm>
          <a:off x="2452407" y="11496675"/>
          <a:ext cx="552450" cy="78441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233082</xdr:colOff>
      <xdr:row>17</xdr:row>
      <xdr:rowOff>0</xdr:rowOff>
    </xdr:from>
    <xdr:to>
      <xdr:col>3</xdr:col>
      <xdr:colOff>680757</xdr:colOff>
      <xdr:row>17</xdr:row>
      <xdr:rowOff>68916</xdr:rowOff>
    </xdr:to>
    <xdr:sp macro="" textlink="">
      <xdr:nvSpPr>
        <xdr:cNvPr id="238995" name="336 Triángulo rectángulo">
          <a:extLst>
            <a:ext uri="{FF2B5EF4-FFF2-40B4-BE49-F238E27FC236}">
              <a16:creationId xmlns:a16="http://schemas.microsoft.com/office/drawing/2014/main" id="{EB8C3514-9C42-4C0B-9AB2-B6E2AFB707B7}"/>
            </a:ext>
          </a:extLst>
        </xdr:cNvPr>
        <xdr:cNvSpPr>
          <a:spLocks noChangeArrowheads="1"/>
        </xdr:cNvSpPr>
      </xdr:nvSpPr>
      <xdr:spPr bwMode="auto">
        <a:xfrm rot="-5400000">
          <a:off x="2908487" y="11307295"/>
          <a:ext cx="68916" cy="447675"/>
        </a:xfrm>
        <a:prstGeom prst="rtTriangl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172350</xdr:colOff>
      <xdr:row>13</xdr:row>
      <xdr:rowOff>200834</xdr:rowOff>
    </xdr:from>
    <xdr:to>
      <xdr:col>8</xdr:col>
      <xdr:colOff>546942</xdr:colOff>
      <xdr:row>13</xdr:row>
      <xdr:rowOff>573573</xdr:rowOff>
    </xdr:to>
    <xdr:sp macro="" textlink="">
      <xdr:nvSpPr>
        <xdr:cNvPr id="239007" name="562 Marco">
          <a:extLst>
            <a:ext uri="{FF2B5EF4-FFF2-40B4-BE49-F238E27FC236}">
              <a16:creationId xmlns:a16="http://schemas.microsoft.com/office/drawing/2014/main" id="{C43C999C-1B3F-4DB0-AB9E-FDF9D48D8058}"/>
            </a:ext>
          </a:extLst>
        </xdr:cNvPr>
        <xdr:cNvSpPr/>
      </xdr:nvSpPr>
      <xdr:spPr bwMode="auto">
        <a:xfrm rot="18748928">
          <a:off x="4888151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13</xdr:row>
      <xdr:rowOff>200834</xdr:rowOff>
    </xdr:from>
    <xdr:to>
      <xdr:col>8</xdr:col>
      <xdr:colOff>546942</xdr:colOff>
      <xdr:row>13</xdr:row>
      <xdr:rowOff>573573</xdr:rowOff>
    </xdr:to>
    <xdr:sp macro="" textlink="">
      <xdr:nvSpPr>
        <xdr:cNvPr id="239008" name="569 Marco">
          <a:extLst>
            <a:ext uri="{FF2B5EF4-FFF2-40B4-BE49-F238E27FC236}">
              <a16:creationId xmlns:a16="http://schemas.microsoft.com/office/drawing/2014/main" id="{5A09D7E9-2959-4B7C-B4F9-1478242A574B}"/>
            </a:ext>
          </a:extLst>
        </xdr:cNvPr>
        <xdr:cNvSpPr/>
      </xdr:nvSpPr>
      <xdr:spPr bwMode="auto">
        <a:xfrm rot="18748928">
          <a:off x="4888151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13</xdr:row>
      <xdr:rowOff>200834</xdr:rowOff>
    </xdr:from>
    <xdr:to>
      <xdr:col>8</xdr:col>
      <xdr:colOff>546942</xdr:colOff>
      <xdr:row>13</xdr:row>
      <xdr:rowOff>573573</xdr:rowOff>
    </xdr:to>
    <xdr:sp macro="" textlink="">
      <xdr:nvSpPr>
        <xdr:cNvPr id="239009" name="562 Marco">
          <a:extLst>
            <a:ext uri="{FF2B5EF4-FFF2-40B4-BE49-F238E27FC236}">
              <a16:creationId xmlns:a16="http://schemas.microsoft.com/office/drawing/2014/main" id="{0B588C98-FBA3-4803-9176-DE1A5F97FD52}"/>
            </a:ext>
          </a:extLst>
        </xdr:cNvPr>
        <xdr:cNvSpPr/>
      </xdr:nvSpPr>
      <xdr:spPr bwMode="auto">
        <a:xfrm rot="18748928">
          <a:off x="4888151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13</xdr:row>
      <xdr:rowOff>200834</xdr:rowOff>
    </xdr:from>
    <xdr:to>
      <xdr:col>8</xdr:col>
      <xdr:colOff>546942</xdr:colOff>
      <xdr:row>13</xdr:row>
      <xdr:rowOff>573573</xdr:rowOff>
    </xdr:to>
    <xdr:sp macro="" textlink="">
      <xdr:nvSpPr>
        <xdr:cNvPr id="239010" name="569 Marco">
          <a:extLst>
            <a:ext uri="{FF2B5EF4-FFF2-40B4-BE49-F238E27FC236}">
              <a16:creationId xmlns:a16="http://schemas.microsoft.com/office/drawing/2014/main" id="{C68F8ED8-A741-4EF6-8C51-37FDA3122D04}"/>
            </a:ext>
          </a:extLst>
        </xdr:cNvPr>
        <xdr:cNvSpPr/>
      </xdr:nvSpPr>
      <xdr:spPr bwMode="auto">
        <a:xfrm rot="18748928">
          <a:off x="4888151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14</xdr:row>
      <xdr:rowOff>200834</xdr:rowOff>
    </xdr:from>
    <xdr:to>
      <xdr:col>8</xdr:col>
      <xdr:colOff>546942</xdr:colOff>
      <xdr:row>14</xdr:row>
      <xdr:rowOff>573573</xdr:rowOff>
    </xdr:to>
    <xdr:sp macro="" textlink="">
      <xdr:nvSpPr>
        <xdr:cNvPr id="239011" name="562 Marco">
          <a:extLst>
            <a:ext uri="{FF2B5EF4-FFF2-40B4-BE49-F238E27FC236}">
              <a16:creationId xmlns:a16="http://schemas.microsoft.com/office/drawing/2014/main" id="{E3A2F674-7273-498D-B0A7-83D7D5F301BB}"/>
            </a:ext>
          </a:extLst>
        </xdr:cNvPr>
        <xdr:cNvSpPr/>
      </xdr:nvSpPr>
      <xdr:spPr bwMode="auto">
        <a:xfrm rot="18748928">
          <a:off x="4888151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14</xdr:row>
      <xdr:rowOff>200834</xdr:rowOff>
    </xdr:from>
    <xdr:to>
      <xdr:col>8</xdr:col>
      <xdr:colOff>546942</xdr:colOff>
      <xdr:row>14</xdr:row>
      <xdr:rowOff>573573</xdr:rowOff>
    </xdr:to>
    <xdr:sp macro="" textlink="">
      <xdr:nvSpPr>
        <xdr:cNvPr id="239012" name="569 Marco">
          <a:extLst>
            <a:ext uri="{FF2B5EF4-FFF2-40B4-BE49-F238E27FC236}">
              <a16:creationId xmlns:a16="http://schemas.microsoft.com/office/drawing/2014/main" id="{2EA8959F-B16C-469E-AAF5-540FBAFEF94B}"/>
            </a:ext>
          </a:extLst>
        </xdr:cNvPr>
        <xdr:cNvSpPr/>
      </xdr:nvSpPr>
      <xdr:spPr bwMode="auto">
        <a:xfrm rot="18748928">
          <a:off x="4888151" y="9162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15</xdr:row>
      <xdr:rowOff>200834</xdr:rowOff>
    </xdr:from>
    <xdr:to>
      <xdr:col>8</xdr:col>
      <xdr:colOff>546942</xdr:colOff>
      <xdr:row>15</xdr:row>
      <xdr:rowOff>573573</xdr:rowOff>
    </xdr:to>
    <xdr:sp macro="" textlink="">
      <xdr:nvSpPr>
        <xdr:cNvPr id="239013" name="562 Marco">
          <a:extLst>
            <a:ext uri="{FF2B5EF4-FFF2-40B4-BE49-F238E27FC236}">
              <a16:creationId xmlns:a16="http://schemas.microsoft.com/office/drawing/2014/main" id="{F41543B0-AF8D-4191-BB80-E35257DA2B21}"/>
            </a:ext>
          </a:extLst>
        </xdr:cNvPr>
        <xdr:cNvSpPr/>
      </xdr:nvSpPr>
      <xdr:spPr bwMode="auto">
        <a:xfrm rot="18748928">
          <a:off x="4888151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15</xdr:row>
      <xdr:rowOff>200834</xdr:rowOff>
    </xdr:from>
    <xdr:to>
      <xdr:col>8</xdr:col>
      <xdr:colOff>546942</xdr:colOff>
      <xdr:row>15</xdr:row>
      <xdr:rowOff>573573</xdr:rowOff>
    </xdr:to>
    <xdr:sp macro="" textlink="">
      <xdr:nvSpPr>
        <xdr:cNvPr id="239014" name="569 Marco">
          <a:extLst>
            <a:ext uri="{FF2B5EF4-FFF2-40B4-BE49-F238E27FC236}">
              <a16:creationId xmlns:a16="http://schemas.microsoft.com/office/drawing/2014/main" id="{DE72DEE5-2BD3-45CF-A854-422FEC09C0D0}"/>
            </a:ext>
          </a:extLst>
        </xdr:cNvPr>
        <xdr:cNvSpPr/>
      </xdr:nvSpPr>
      <xdr:spPr bwMode="auto">
        <a:xfrm rot="18748928">
          <a:off x="4888151" y="99439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16</xdr:row>
      <xdr:rowOff>200834</xdr:rowOff>
    </xdr:from>
    <xdr:to>
      <xdr:col>8</xdr:col>
      <xdr:colOff>546942</xdr:colOff>
      <xdr:row>16</xdr:row>
      <xdr:rowOff>573573</xdr:rowOff>
    </xdr:to>
    <xdr:sp macro="" textlink="">
      <xdr:nvSpPr>
        <xdr:cNvPr id="239015" name="562 Marco">
          <a:extLst>
            <a:ext uri="{FF2B5EF4-FFF2-40B4-BE49-F238E27FC236}">
              <a16:creationId xmlns:a16="http://schemas.microsoft.com/office/drawing/2014/main" id="{AE92BDF0-B92B-4CAC-BF76-E2769C066BBD}"/>
            </a:ext>
          </a:extLst>
        </xdr:cNvPr>
        <xdr:cNvSpPr/>
      </xdr:nvSpPr>
      <xdr:spPr bwMode="auto">
        <a:xfrm rot="18748928">
          <a:off x="4888151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8</xdr:col>
      <xdr:colOff>172350</xdr:colOff>
      <xdr:row>16</xdr:row>
      <xdr:rowOff>200834</xdr:rowOff>
    </xdr:from>
    <xdr:to>
      <xdr:col>8</xdr:col>
      <xdr:colOff>546942</xdr:colOff>
      <xdr:row>16</xdr:row>
      <xdr:rowOff>573573</xdr:rowOff>
    </xdr:to>
    <xdr:sp macro="" textlink="">
      <xdr:nvSpPr>
        <xdr:cNvPr id="239016" name="569 Marco">
          <a:extLst>
            <a:ext uri="{FF2B5EF4-FFF2-40B4-BE49-F238E27FC236}">
              <a16:creationId xmlns:a16="http://schemas.microsoft.com/office/drawing/2014/main" id="{52FC0D31-FAB2-4E20-A5EA-FCB7B0642C85}"/>
            </a:ext>
          </a:extLst>
        </xdr:cNvPr>
        <xdr:cNvSpPr/>
      </xdr:nvSpPr>
      <xdr:spPr bwMode="auto">
        <a:xfrm rot="18748928">
          <a:off x="4888151" y="1082028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14</xdr:row>
      <xdr:rowOff>200833</xdr:rowOff>
    </xdr:from>
    <xdr:to>
      <xdr:col>13</xdr:col>
      <xdr:colOff>537417</xdr:colOff>
      <xdr:row>14</xdr:row>
      <xdr:rowOff>573572</xdr:rowOff>
    </xdr:to>
    <xdr:sp macro="" textlink="">
      <xdr:nvSpPr>
        <xdr:cNvPr id="239140" name="700 Marco">
          <a:extLst>
            <a:ext uri="{FF2B5EF4-FFF2-40B4-BE49-F238E27FC236}">
              <a16:creationId xmlns:a16="http://schemas.microsoft.com/office/drawing/2014/main" id="{C4A77466-485C-4372-9083-A0852134626E}"/>
            </a:ext>
          </a:extLst>
        </xdr:cNvPr>
        <xdr:cNvSpPr/>
      </xdr:nvSpPr>
      <xdr:spPr bwMode="auto">
        <a:xfrm rot="18748928">
          <a:off x="7078901" y="8400932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13</xdr:col>
      <xdr:colOff>162825</xdr:colOff>
      <xdr:row>16</xdr:row>
      <xdr:rowOff>200833</xdr:rowOff>
    </xdr:from>
    <xdr:to>
      <xdr:col>13</xdr:col>
      <xdr:colOff>537417</xdr:colOff>
      <xdr:row>16</xdr:row>
      <xdr:rowOff>573572</xdr:rowOff>
    </xdr:to>
    <xdr:sp macro="" textlink="">
      <xdr:nvSpPr>
        <xdr:cNvPr id="239145" name="700 Marco">
          <a:extLst>
            <a:ext uri="{FF2B5EF4-FFF2-40B4-BE49-F238E27FC236}">
              <a16:creationId xmlns:a16="http://schemas.microsoft.com/office/drawing/2014/main" id="{1B360687-98A7-4E26-9F4C-AC30EB02153D}"/>
            </a:ext>
          </a:extLst>
        </xdr:cNvPr>
        <xdr:cNvSpPr/>
      </xdr:nvSpPr>
      <xdr:spPr bwMode="auto">
        <a:xfrm rot="18748928">
          <a:off x="7078901" y="8400932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14</xdr:row>
      <xdr:rowOff>200834</xdr:rowOff>
    </xdr:from>
    <xdr:to>
      <xdr:col>18</xdr:col>
      <xdr:colOff>535736</xdr:colOff>
      <xdr:row>14</xdr:row>
      <xdr:rowOff>573573</xdr:rowOff>
    </xdr:to>
    <xdr:sp macro="" textlink="">
      <xdr:nvSpPr>
        <xdr:cNvPr id="239147" name="770 Marco">
          <a:extLst>
            <a:ext uri="{FF2B5EF4-FFF2-40B4-BE49-F238E27FC236}">
              <a16:creationId xmlns:a16="http://schemas.microsoft.com/office/drawing/2014/main" id="{D8178408-9B06-4E65-AF44-ABD7BDC165CF}"/>
            </a:ext>
          </a:extLst>
        </xdr:cNvPr>
        <xdr:cNvSpPr/>
      </xdr:nvSpPr>
      <xdr:spPr bwMode="auto">
        <a:xfrm rot="18748928">
          <a:off x="9467995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14</xdr:row>
      <xdr:rowOff>200834</xdr:rowOff>
    </xdr:from>
    <xdr:to>
      <xdr:col>18</xdr:col>
      <xdr:colOff>535736</xdr:colOff>
      <xdr:row>14</xdr:row>
      <xdr:rowOff>573573</xdr:rowOff>
    </xdr:to>
    <xdr:sp macro="" textlink="">
      <xdr:nvSpPr>
        <xdr:cNvPr id="239149" name="597 Marco">
          <a:extLst>
            <a:ext uri="{FF2B5EF4-FFF2-40B4-BE49-F238E27FC236}">
              <a16:creationId xmlns:a16="http://schemas.microsoft.com/office/drawing/2014/main" id="{0E1223E0-405F-48D7-95C4-22E7FF14B618}"/>
            </a:ext>
          </a:extLst>
        </xdr:cNvPr>
        <xdr:cNvSpPr/>
      </xdr:nvSpPr>
      <xdr:spPr bwMode="auto">
        <a:xfrm rot="18748928">
          <a:off x="9467995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14</xdr:row>
      <xdr:rowOff>200834</xdr:rowOff>
    </xdr:from>
    <xdr:to>
      <xdr:col>18</xdr:col>
      <xdr:colOff>558148</xdr:colOff>
      <xdr:row>14</xdr:row>
      <xdr:rowOff>573573</xdr:rowOff>
    </xdr:to>
    <xdr:sp macro="" textlink="">
      <xdr:nvSpPr>
        <xdr:cNvPr id="239150" name="603 Marco">
          <a:extLst>
            <a:ext uri="{FF2B5EF4-FFF2-40B4-BE49-F238E27FC236}">
              <a16:creationId xmlns:a16="http://schemas.microsoft.com/office/drawing/2014/main" id="{CC8A2B35-1BD0-4E78-A961-EFC2FA049FA3}"/>
            </a:ext>
          </a:extLst>
        </xdr:cNvPr>
        <xdr:cNvSpPr/>
      </xdr:nvSpPr>
      <xdr:spPr bwMode="auto">
        <a:xfrm rot="18748928">
          <a:off x="9490407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15</xdr:row>
      <xdr:rowOff>200834</xdr:rowOff>
    </xdr:from>
    <xdr:to>
      <xdr:col>18</xdr:col>
      <xdr:colOff>535736</xdr:colOff>
      <xdr:row>15</xdr:row>
      <xdr:rowOff>573573</xdr:rowOff>
    </xdr:to>
    <xdr:sp macro="" textlink="">
      <xdr:nvSpPr>
        <xdr:cNvPr id="239152" name="770 Marco">
          <a:extLst>
            <a:ext uri="{FF2B5EF4-FFF2-40B4-BE49-F238E27FC236}">
              <a16:creationId xmlns:a16="http://schemas.microsoft.com/office/drawing/2014/main" id="{1F90B9F5-2180-4032-837C-5F71C3B9FEC0}"/>
            </a:ext>
          </a:extLst>
        </xdr:cNvPr>
        <xdr:cNvSpPr/>
      </xdr:nvSpPr>
      <xdr:spPr bwMode="auto">
        <a:xfrm rot="18748928">
          <a:off x="9467995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161144</xdr:colOff>
      <xdr:row>15</xdr:row>
      <xdr:rowOff>200834</xdr:rowOff>
    </xdr:from>
    <xdr:to>
      <xdr:col>18</xdr:col>
      <xdr:colOff>535736</xdr:colOff>
      <xdr:row>15</xdr:row>
      <xdr:rowOff>573573</xdr:rowOff>
    </xdr:to>
    <xdr:sp macro="" textlink="">
      <xdr:nvSpPr>
        <xdr:cNvPr id="239154" name="597 Marco">
          <a:extLst>
            <a:ext uri="{FF2B5EF4-FFF2-40B4-BE49-F238E27FC236}">
              <a16:creationId xmlns:a16="http://schemas.microsoft.com/office/drawing/2014/main" id="{8B2460EB-8797-4446-ACCD-579A98F39B1B}"/>
            </a:ext>
          </a:extLst>
        </xdr:cNvPr>
        <xdr:cNvSpPr/>
      </xdr:nvSpPr>
      <xdr:spPr bwMode="auto">
        <a:xfrm rot="18748928">
          <a:off x="9467995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  <xdr:twoCellAnchor>
    <xdr:from>
      <xdr:col>18</xdr:col>
      <xdr:colOff>183556</xdr:colOff>
      <xdr:row>15</xdr:row>
      <xdr:rowOff>200834</xdr:rowOff>
    </xdr:from>
    <xdr:to>
      <xdr:col>18</xdr:col>
      <xdr:colOff>558148</xdr:colOff>
      <xdr:row>15</xdr:row>
      <xdr:rowOff>573573</xdr:rowOff>
    </xdr:to>
    <xdr:sp macro="" textlink="">
      <xdr:nvSpPr>
        <xdr:cNvPr id="239155" name="603 Marco">
          <a:extLst>
            <a:ext uri="{FF2B5EF4-FFF2-40B4-BE49-F238E27FC236}">
              <a16:creationId xmlns:a16="http://schemas.microsoft.com/office/drawing/2014/main" id="{8372610B-CAC8-4DB6-A0F2-1A555D38F4F0}"/>
            </a:ext>
          </a:extLst>
        </xdr:cNvPr>
        <xdr:cNvSpPr/>
      </xdr:nvSpPr>
      <xdr:spPr bwMode="auto">
        <a:xfrm rot="18748928">
          <a:off x="9490407" y="8400933"/>
          <a:ext cx="372739" cy="374592"/>
        </a:xfrm>
        <a:prstGeom prst="fram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s-CO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X_vXh4xGaUw?si=ub9P1YmXUBtSB_cJ" TargetMode="External"/><Relationship Id="rId2" Type="http://schemas.openxmlformats.org/officeDocument/2006/relationships/hyperlink" Target="https://youtu.be/jxIZ1nlDxcs?si=HgpKvEyKXOQ8xavJ" TargetMode="External"/><Relationship Id="rId1" Type="http://schemas.openxmlformats.org/officeDocument/2006/relationships/hyperlink" Target="https://www.sire.gov.co/documents/82884/83768/A.3.4+Metodologias+AR.pdf/81cee0d0-2f31-4c0e-b3eb-ad6831b1fda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EE1C-0BD7-46A2-9AA8-2FD41BCF73F2}">
  <dimension ref="A1:H13"/>
  <sheetViews>
    <sheetView showGridLines="0" tabSelected="1" view="pageLayout" topLeftCell="A11" zoomScale="87" zoomScaleNormal="100" zoomScalePageLayoutView="87" workbookViewId="0">
      <selection activeCell="G18" sqref="G18"/>
    </sheetView>
  </sheetViews>
  <sheetFormatPr baseColWidth="10" defaultColWidth="11.42578125" defaultRowHeight="12.75" x14ac:dyDescent="0.2"/>
  <sheetData>
    <row r="1" spans="1:8" ht="53.25" customHeight="1" x14ac:dyDescent="0.2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40.5" customHeight="1" x14ac:dyDescent="0.2">
      <c r="A2" s="138" t="s">
        <v>1</v>
      </c>
      <c r="B2" s="138"/>
      <c r="C2" s="138"/>
      <c r="D2" s="139" t="s">
        <v>2</v>
      </c>
      <c r="E2" s="140"/>
      <c r="F2" s="140"/>
      <c r="G2" s="140"/>
      <c r="H2" s="140"/>
    </row>
    <row r="7" spans="1:8" x14ac:dyDescent="0.2">
      <c r="B7" s="141" t="s">
        <v>3</v>
      </c>
      <c r="C7" s="142"/>
      <c r="D7" s="142"/>
      <c r="E7" s="142"/>
      <c r="F7" s="142"/>
      <c r="G7" s="143"/>
    </row>
    <row r="8" spans="1:8" x14ac:dyDescent="0.2">
      <c r="B8" s="144"/>
      <c r="C8" s="145"/>
      <c r="D8" s="145"/>
      <c r="E8" s="145"/>
      <c r="F8" s="145"/>
      <c r="G8" s="146"/>
    </row>
    <row r="9" spans="1:8" x14ac:dyDescent="0.2">
      <c r="B9" s="144"/>
      <c r="C9" s="145"/>
      <c r="D9" s="145"/>
      <c r="E9" s="145"/>
      <c r="F9" s="145"/>
      <c r="G9" s="146"/>
    </row>
    <row r="11" spans="1:8" x14ac:dyDescent="0.2">
      <c r="A11" s="147" t="s">
        <v>4</v>
      </c>
      <c r="B11" s="148"/>
      <c r="C11" s="149" t="s">
        <v>5</v>
      </c>
      <c r="D11" s="149"/>
      <c r="E11" s="149" t="s">
        <v>6</v>
      </c>
      <c r="F11" s="149"/>
      <c r="G11" s="149" t="s">
        <v>1</v>
      </c>
      <c r="H11" s="149"/>
    </row>
    <row r="12" spans="1:8" ht="44.25" customHeight="1" x14ac:dyDescent="0.2">
      <c r="A12" s="150" t="s">
        <v>7</v>
      </c>
      <c r="B12" s="151"/>
      <c r="C12" s="140" t="s">
        <v>8</v>
      </c>
      <c r="D12" s="140"/>
      <c r="E12" s="140" t="s">
        <v>9</v>
      </c>
      <c r="F12" s="140"/>
      <c r="G12" s="139" t="s">
        <v>10</v>
      </c>
      <c r="H12" s="140"/>
    </row>
    <row r="13" spans="1:8" ht="61.5" customHeight="1" x14ac:dyDescent="0.2">
      <c r="A13" s="150" t="s">
        <v>7</v>
      </c>
      <c r="B13" s="151"/>
      <c r="C13" s="140" t="s">
        <v>8</v>
      </c>
      <c r="D13" s="140"/>
      <c r="E13" s="140" t="s">
        <v>11</v>
      </c>
      <c r="F13" s="140"/>
      <c r="G13" s="139" t="s">
        <v>12</v>
      </c>
      <c r="H13" s="140"/>
    </row>
  </sheetData>
  <mergeCells count="16">
    <mergeCell ref="G12:H12"/>
    <mergeCell ref="A13:B13"/>
    <mergeCell ref="C13:D13"/>
    <mergeCell ref="E13:F13"/>
    <mergeCell ref="G13:H13"/>
    <mergeCell ref="A12:B12"/>
    <mergeCell ref="C12:D12"/>
    <mergeCell ref="E12:F12"/>
    <mergeCell ref="A1:H1"/>
    <mergeCell ref="A2:C2"/>
    <mergeCell ref="D2:H2"/>
    <mergeCell ref="B7:G9"/>
    <mergeCell ref="A11:B11"/>
    <mergeCell ref="C11:D11"/>
    <mergeCell ref="E11:F11"/>
    <mergeCell ref="G11:H11"/>
  </mergeCells>
  <hyperlinks>
    <hyperlink ref="D2" r:id="rId1" xr:uid="{8A8F6DF8-E847-4B13-A9C9-A41439F6F46C}"/>
    <hyperlink ref="G12" r:id="rId2" xr:uid="{7D7AD5CC-5247-4462-821C-B55F21D54B35}"/>
    <hyperlink ref="G13" r:id="rId3" xr:uid="{14015A2E-333C-4B03-BD8C-DCE3F8912B7B}"/>
  </hyperlinks>
  <pageMargins left="0.7" right="0.7" top="0.75" bottom="0.75" header="0.3" footer="0.3"/>
  <pageSetup orientation="portrait" r:id="rId4"/>
  <headerFooter>
    <oddHeader>&amp;C1. Metodología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25"/>
  <sheetViews>
    <sheetView showGridLines="0" topLeftCell="A24" zoomScaleNormal="100" workbookViewId="0">
      <selection activeCell="A17" sqref="A17"/>
    </sheetView>
  </sheetViews>
  <sheetFormatPr baseColWidth="10" defaultColWidth="11.42578125" defaultRowHeight="12.75" x14ac:dyDescent="0.2"/>
  <cols>
    <col min="1" max="1" width="21.28515625" style="89" customWidth="1"/>
    <col min="2" max="2" width="10" style="89" customWidth="1"/>
    <col min="3" max="3" width="10.85546875" style="89" customWidth="1"/>
    <col min="4" max="4" width="40.85546875" style="89" customWidth="1"/>
    <col min="5" max="5" width="17.140625" style="89" customWidth="1"/>
    <col min="6" max="6" width="12.42578125" style="89" customWidth="1"/>
    <col min="7" max="7" width="11.42578125" style="89"/>
    <col min="8" max="8" width="49.5703125" style="89" customWidth="1"/>
    <col min="9" max="9" width="15.42578125" style="89" customWidth="1"/>
    <col min="10" max="16384" width="11.42578125" style="89"/>
  </cols>
  <sheetData>
    <row r="1" spans="1:6" ht="13.5" customHeight="1" x14ac:dyDescent="0.2">
      <c r="A1" s="141" t="s">
        <v>13</v>
      </c>
      <c r="B1" s="142"/>
      <c r="C1" s="142"/>
      <c r="D1" s="142"/>
      <c r="E1" s="142"/>
      <c r="F1" s="143"/>
    </row>
    <row r="2" spans="1:6" ht="12.75" customHeight="1" x14ac:dyDescent="0.2">
      <c r="A2" s="144"/>
      <c r="B2" s="145"/>
      <c r="C2" s="145"/>
      <c r="D2" s="145"/>
      <c r="E2" s="145"/>
      <c r="F2" s="146"/>
    </row>
    <row r="3" spans="1:6" ht="12.75" customHeight="1" x14ac:dyDescent="0.2">
      <c r="A3" s="144"/>
      <c r="B3" s="145"/>
      <c r="C3" s="145"/>
      <c r="D3" s="145"/>
      <c r="E3" s="145"/>
      <c r="F3" s="146"/>
    </row>
    <row r="4" spans="1:6" ht="13.5" customHeight="1" x14ac:dyDescent="0.2">
      <c r="A4" s="152"/>
      <c r="B4" s="153"/>
      <c r="C4" s="153"/>
      <c r="D4" s="153"/>
      <c r="E4" s="153"/>
      <c r="F4" s="154"/>
    </row>
    <row r="5" spans="1:6" ht="9.75" customHeight="1" x14ac:dyDescent="0.2">
      <c r="A5" s="149" t="s">
        <v>14</v>
      </c>
      <c r="B5" s="149" t="s">
        <v>15</v>
      </c>
      <c r="C5" s="149" t="s">
        <v>16</v>
      </c>
      <c r="D5" s="149" t="s">
        <v>17</v>
      </c>
      <c r="E5" s="149" t="s">
        <v>18</v>
      </c>
      <c r="F5" s="149" t="s">
        <v>19</v>
      </c>
    </row>
    <row r="6" spans="1:6" ht="6.75" customHeight="1" x14ac:dyDescent="0.2">
      <c r="A6" s="149"/>
      <c r="B6" s="149"/>
      <c r="C6" s="149"/>
      <c r="D6" s="149"/>
      <c r="E6" s="149"/>
      <c r="F6" s="149"/>
    </row>
    <row r="7" spans="1:6" ht="14.25" hidden="1" customHeight="1" thickBot="1" x14ac:dyDescent="0.25">
      <c r="A7" s="155"/>
      <c r="B7" s="149"/>
      <c r="C7" s="149"/>
      <c r="D7" s="149"/>
      <c r="E7" s="155"/>
      <c r="F7" s="149"/>
    </row>
    <row r="8" spans="1:6" ht="14.25" customHeight="1" x14ac:dyDescent="0.2">
      <c r="A8" s="76" t="s">
        <v>20</v>
      </c>
      <c r="B8" s="76"/>
      <c r="C8" s="76"/>
      <c r="D8" s="76"/>
      <c r="E8" s="76"/>
      <c r="F8" s="76"/>
    </row>
    <row r="9" spans="1:6" ht="102" x14ac:dyDescent="0.2">
      <c r="A9" s="77" t="s">
        <v>21</v>
      </c>
      <c r="B9" s="78"/>
      <c r="C9" s="78"/>
      <c r="D9" s="79" t="s">
        <v>22</v>
      </c>
      <c r="E9" s="74" t="s">
        <v>23</v>
      </c>
      <c r="F9" s="80"/>
    </row>
    <row r="10" spans="1:6" ht="63.75" x14ac:dyDescent="0.2">
      <c r="A10" s="77" t="s">
        <v>24</v>
      </c>
      <c r="B10" s="78"/>
      <c r="C10" s="78"/>
      <c r="D10" s="81"/>
      <c r="E10" s="74" t="s">
        <v>23</v>
      </c>
      <c r="F10" s="80"/>
    </row>
    <row r="11" spans="1:6" ht="90.75" customHeight="1" x14ac:dyDescent="0.2">
      <c r="A11" s="82" t="s">
        <v>25</v>
      </c>
      <c r="B11" s="78"/>
      <c r="C11" s="78"/>
      <c r="D11" s="83"/>
      <c r="E11" s="74" t="s">
        <v>26</v>
      </c>
      <c r="F11" s="84"/>
    </row>
    <row r="12" spans="1:6" ht="57.75" customHeight="1" x14ac:dyDescent="0.2">
      <c r="A12" s="76" t="s">
        <v>27</v>
      </c>
      <c r="B12" s="76"/>
      <c r="C12" s="76"/>
      <c r="D12" s="76"/>
      <c r="E12" s="76"/>
      <c r="F12" s="76"/>
    </row>
    <row r="13" spans="1:6" ht="70.5" customHeight="1" x14ac:dyDescent="0.2">
      <c r="A13" s="85" t="s">
        <v>28</v>
      </c>
      <c r="B13" s="85"/>
      <c r="C13" s="85"/>
      <c r="D13" s="81"/>
      <c r="E13" s="74" t="s">
        <v>29</v>
      </c>
      <c r="F13" s="86"/>
    </row>
    <row r="14" spans="1:6" ht="101.25" customHeight="1" x14ac:dyDescent="0.2">
      <c r="A14" s="85" t="s">
        <v>30</v>
      </c>
      <c r="B14" s="85"/>
      <c r="C14" s="85"/>
      <c r="D14" s="81"/>
      <c r="E14" s="74" t="s">
        <v>23</v>
      </c>
      <c r="F14" s="86"/>
    </row>
    <row r="15" spans="1:6" ht="82.5" customHeight="1" x14ac:dyDescent="0.2">
      <c r="A15" s="85" t="s">
        <v>31</v>
      </c>
      <c r="B15" s="85"/>
      <c r="C15" s="85"/>
      <c r="D15" s="81"/>
      <c r="E15" s="74" t="s">
        <v>23</v>
      </c>
      <c r="F15" s="86"/>
    </row>
    <row r="16" spans="1:6" ht="72.75" customHeight="1" x14ac:dyDescent="0.2">
      <c r="A16" s="85" t="s">
        <v>32</v>
      </c>
      <c r="B16" s="81"/>
      <c r="C16" s="81"/>
      <c r="D16" s="81"/>
      <c r="E16" s="74" t="s">
        <v>29</v>
      </c>
      <c r="F16" s="86"/>
    </row>
    <row r="17" spans="1:6" ht="84.75" customHeight="1" x14ac:dyDescent="0.2">
      <c r="A17" s="82" t="s">
        <v>25</v>
      </c>
      <c r="B17" s="85"/>
      <c r="C17" s="85"/>
      <c r="D17" s="81"/>
      <c r="E17" s="74" t="s">
        <v>26</v>
      </c>
      <c r="F17" s="84"/>
    </row>
    <row r="18" spans="1:6" x14ac:dyDescent="0.2">
      <c r="A18" s="76" t="s">
        <v>33</v>
      </c>
      <c r="B18" s="76"/>
      <c r="C18" s="76"/>
      <c r="D18" s="76"/>
      <c r="E18" s="76"/>
      <c r="F18" s="76"/>
    </row>
    <row r="19" spans="1:6" ht="90" customHeight="1" x14ac:dyDescent="0.2">
      <c r="A19" s="85" t="s">
        <v>34</v>
      </c>
      <c r="B19" s="85"/>
      <c r="C19" s="85"/>
      <c r="D19" s="81"/>
      <c r="E19" s="74" t="s">
        <v>29</v>
      </c>
      <c r="F19" s="87"/>
    </row>
    <row r="20" spans="1:6" ht="69.75" customHeight="1" x14ac:dyDescent="0.2">
      <c r="A20" s="85" t="s">
        <v>35</v>
      </c>
      <c r="B20" s="85"/>
      <c r="C20" s="85"/>
      <c r="D20" s="81"/>
      <c r="E20" s="74" t="s">
        <v>36</v>
      </c>
      <c r="F20" s="87"/>
    </row>
    <row r="21" spans="1:6" ht="66" customHeight="1" x14ac:dyDescent="0.2">
      <c r="A21" s="85" t="s">
        <v>37</v>
      </c>
      <c r="B21" s="85"/>
      <c r="C21" s="85"/>
      <c r="D21" s="81"/>
      <c r="E21" s="74" t="s">
        <v>29</v>
      </c>
      <c r="F21" s="87"/>
    </row>
    <row r="22" spans="1:6" ht="85.5" customHeight="1" x14ac:dyDescent="0.2">
      <c r="A22" s="85" t="s">
        <v>38</v>
      </c>
      <c r="B22" s="85"/>
      <c r="C22" s="85"/>
      <c r="D22" s="87"/>
      <c r="E22" s="74" t="s">
        <v>29</v>
      </c>
      <c r="F22" s="87"/>
    </row>
    <row r="23" spans="1:6" ht="100.5" customHeight="1" x14ac:dyDescent="0.2">
      <c r="A23" s="88" t="s">
        <v>39</v>
      </c>
      <c r="B23" s="85"/>
      <c r="C23" s="85"/>
      <c r="D23" s="87"/>
      <c r="E23" s="74" t="s">
        <v>29</v>
      </c>
      <c r="F23" s="87"/>
    </row>
    <row r="24" spans="1:6" ht="90.75" customHeight="1" x14ac:dyDescent="0.2">
      <c r="A24" s="82" t="s">
        <v>25</v>
      </c>
      <c r="B24" s="85"/>
      <c r="C24" s="85"/>
      <c r="D24" s="87"/>
      <c r="E24" s="87"/>
      <c r="F24" s="87"/>
    </row>
    <row r="25" spans="1:6" ht="45" customHeight="1" x14ac:dyDescent="0.2"/>
  </sheetData>
  <mergeCells count="7">
    <mergeCell ref="A1:F4"/>
    <mergeCell ref="B5:B7"/>
    <mergeCell ref="F5:F7"/>
    <mergeCell ref="A5:A7"/>
    <mergeCell ref="C5:C7"/>
    <mergeCell ref="D5:D7"/>
    <mergeCell ref="E5:E7"/>
  </mergeCells>
  <phoneticPr fontId="0" type="noConversion"/>
  <pageMargins left="1.1023622047244095" right="0.74803149606299213" top="0.23622047244094491" bottom="0.98425196850393704" header="0" footer="0"/>
  <pageSetup orientation="landscape" r:id="rId1"/>
  <headerFooter alignWithMargins="0">
    <oddFooter>&amp;CAnálisis de Amenazas</oddFooter>
  </headerFooter>
  <rowBreaks count="1" manualBreakCount="1">
    <brk id="2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7"/>
  <sheetViews>
    <sheetView zoomScaleNormal="100" zoomScaleSheetLayoutView="100" workbookViewId="0">
      <selection activeCell="A34" sqref="A34:F37"/>
    </sheetView>
  </sheetViews>
  <sheetFormatPr baseColWidth="10" defaultColWidth="11.42578125" defaultRowHeight="11.25" x14ac:dyDescent="0.2"/>
  <cols>
    <col min="1" max="1" width="56.28515625" style="1" customWidth="1"/>
    <col min="2" max="3" width="6" style="1" customWidth="1"/>
    <col min="4" max="4" width="10.42578125" style="1" customWidth="1"/>
    <col min="5" max="5" width="20" style="1" customWidth="1"/>
    <col min="6" max="6" width="41.7109375" style="1" customWidth="1"/>
    <col min="7" max="7" width="6" style="1" hidden="1" customWidth="1"/>
    <col min="8" max="8" width="5.7109375" style="1" hidden="1" customWidth="1"/>
    <col min="9" max="9" width="6.140625" style="1" hidden="1" customWidth="1"/>
    <col min="10" max="10" width="20.5703125" style="1" hidden="1" customWidth="1"/>
    <col min="11" max="11" width="12.42578125" style="1" hidden="1" customWidth="1"/>
    <col min="12" max="25" width="11.42578125" style="18"/>
    <col min="26" max="16384" width="11.42578125" style="1"/>
  </cols>
  <sheetData>
    <row r="1" spans="1:256" ht="15.75" customHeight="1" x14ac:dyDescent="0.2">
      <c r="A1" s="141" t="s">
        <v>40</v>
      </c>
      <c r="B1" s="142"/>
      <c r="C1" s="142"/>
      <c r="D1" s="142"/>
      <c r="E1" s="142"/>
      <c r="F1" s="143"/>
      <c r="G1" s="90"/>
      <c r="H1" s="90"/>
      <c r="I1" s="90"/>
      <c r="J1" s="90"/>
      <c r="K1" s="90"/>
    </row>
    <row r="2" spans="1:256" ht="15.75" customHeight="1" x14ac:dyDescent="0.2">
      <c r="A2" s="144"/>
      <c r="B2" s="145"/>
      <c r="C2" s="145"/>
      <c r="D2" s="145"/>
      <c r="E2" s="145"/>
      <c r="F2" s="146"/>
      <c r="G2" s="90"/>
      <c r="H2" s="90"/>
      <c r="I2" s="90"/>
      <c r="J2" s="90"/>
      <c r="K2" s="90"/>
    </row>
    <row r="3" spans="1:256" ht="12.75" x14ac:dyDescent="0.2">
      <c r="A3" s="144"/>
      <c r="B3" s="145"/>
      <c r="C3" s="145"/>
      <c r="D3" s="145"/>
      <c r="E3" s="145"/>
      <c r="F3" s="146"/>
      <c r="G3" s="90"/>
      <c r="H3" s="90"/>
      <c r="I3" s="90"/>
      <c r="J3" s="90"/>
      <c r="K3" s="90"/>
    </row>
    <row r="4" spans="1:256" ht="14.25" customHeight="1" x14ac:dyDescent="0.2">
      <c r="A4" s="152"/>
      <c r="B4" s="153"/>
      <c r="C4" s="153"/>
      <c r="D4" s="153"/>
      <c r="E4" s="153"/>
      <c r="F4" s="154"/>
      <c r="G4" s="90"/>
      <c r="H4" s="90"/>
      <c r="I4" s="90"/>
      <c r="J4" s="90"/>
      <c r="K4" s="90"/>
    </row>
    <row r="5" spans="1:256" ht="14.25" customHeight="1" thickBot="1" x14ac:dyDescent="0.25">
      <c r="A5" s="167" t="s">
        <v>41</v>
      </c>
      <c r="B5" s="164" t="s">
        <v>42</v>
      </c>
      <c r="C5" s="165"/>
      <c r="D5" s="166"/>
      <c r="E5" s="167" t="s">
        <v>43</v>
      </c>
      <c r="F5" s="167" t="s">
        <v>44</v>
      </c>
      <c r="G5" s="90"/>
      <c r="H5" s="90"/>
      <c r="I5" s="90"/>
      <c r="J5" s="90"/>
      <c r="K5" s="90"/>
    </row>
    <row r="6" spans="1:256" ht="31.5" customHeight="1" thickBot="1" x14ac:dyDescent="0.25">
      <c r="A6" s="167"/>
      <c r="B6" s="92" t="s">
        <v>45</v>
      </c>
      <c r="C6" s="92" t="s">
        <v>46</v>
      </c>
      <c r="D6" s="93" t="s">
        <v>47</v>
      </c>
      <c r="E6" s="167"/>
      <c r="F6" s="167"/>
      <c r="G6" s="94"/>
      <c r="H6" s="94" t="s">
        <v>48</v>
      </c>
      <c r="I6" s="95"/>
      <c r="J6" s="96"/>
      <c r="K6" s="96"/>
      <c r="IV6" s="38" t="s">
        <v>49</v>
      </c>
    </row>
    <row r="7" spans="1:256" ht="14.25" customHeight="1" x14ac:dyDescent="0.2">
      <c r="A7" s="156" t="s">
        <v>50</v>
      </c>
      <c r="B7" s="157"/>
      <c r="C7" s="157"/>
      <c r="D7" s="157"/>
      <c r="E7" s="157"/>
      <c r="F7" s="157"/>
      <c r="G7" s="157"/>
      <c r="H7" s="157"/>
      <c r="I7" s="157"/>
      <c r="J7" s="157"/>
      <c r="K7" s="158"/>
    </row>
    <row r="8" spans="1:256" ht="38.25" customHeight="1" x14ac:dyDescent="0.2">
      <c r="A8" s="85" t="s">
        <v>51</v>
      </c>
      <c r="B8" s="85"/>
      <c r="C8" s="85"/>
      <c r="D8" s="85"/>
      <c r="E8" s="85" t="str">
        <f>(IF(AND(B8="X",C8="",D8=""),1,IF(AND(C8="X",B8="",D8=""),0,IF(AND(D8="X",B8="",C8=""),0.5,"POR FAVOR DIGITE  UNA OPCIÒN"))))</f>
        <v>POR FAVOR DIGITE  UNA OPCIÒN</v>
      </c>
      <c r="F8" s="85"/>
      <c r="G8" s="97"/>
      <c r="H8" s="98"/>
      <c r="I8" s="97"/>
      <c r="J8" s="97"/>
      <c r="K8" s="85"/>
    </row>
    <row r="9" spans="1:256" ht="58.5" customHeight="1" x14ac:dyDescent="0.2">
      <c r="A9" s="85" t="s">
        <v>52</v>
      </c>
      <c r="B9" s="85"/>
      <c r="C9" s="85"/>
      <c r="D9" s="85"/>
      <c r="E9" s="85" t="str">
        <f>(IF(AND(B9="X",C9="",D9=""),1,IF(AND(C9="X",B9="",D9=""),0,IF(AND(D9="X",B9="",C9=""),0.5,"POR FAVOR DIGITE  UNA OPCIÒN"))))</f>
        <v>POR FAVOR DIGITE  UNA OPCIÒN</v>
      </c>
      <c r="F9" s="85"/>
      <c r="G9" s="97"/>
      <c r="H9" s="98"/>
      <c r="I9" s="97"/>
      <c r="J9" s="97"/>
      <c r="K9" s="85"/>
    </row>
    <row r="10" spans="1:256" ht="50.25" customHeight="1" x14ac:dyDescent="0.2">
      <c r="A10" s="85" t="s">
        <v>53</v>
      </c>
      <c r="B10" s="85"/>
      <c r="C10" s="85"/>
      <c r="D10" s="85"/>
      <c r="E10" s="85" t="str">
        <f t="shared" ref="E10:E13" si="0">(IF(AND(B10="X",C10="",D10=""),1,IF(AND(C10="X",B10="",D10=""),0,IF(AND(D10="X",B10="",C10=""),0.5,"POR FAVOR DIGITE  UNA OPCIÒN"))))</f>
        <v>POR FAVOR DIGITE  UNA OPCIÒN</v>
      </c>
      <c r="F10" s="85"/>
      <c r="G10" s="97"/>
      <c r="H10" s="98"/>
      <c r="I10" s="97"/>
      <c r="J10" s="97"/>
      <c r="K10" s="85"/>
    </row>
    <row r="11" spans="1:256" ht="37.5" customHeight="1" x14ac:dyDescent="0.2">
      <c r="A11" s="85" t="s">
        <v>54</v>
      </c>
      <c r="B11" s="85"/>
      <c r="C11" s="85"/>
      <c r="D11" s="85"/>
      <c r="E11" s="85" t="str">
        <f t="shared" si="0"/>
        <v>POR FAVOR DIGITE  UNA OPCIÒN</v>
      </c>
      <c r="F11" s="85"/>
      <c r="G11" s="97"/>
      <c r="H11" s="98"/>
      <c r="I11" s="97"/>
      <c r="J11" s="97"/>
      <c r="K11" s="85"/>
    </row>
    <row r="12" spans="1:256" ht="41.25" customHeight="1" x14ac:dyDescent="0.2">
      <c r="A12" s="85" t="s">
        <v>55</v>
      </c>
      <c r="B12" s="85"/>
      <c r="C12" s="85"/>
      <c r="D12" s="85"/>
      <c r="E12" s="85" t="str">
        <f t="shared" si="0"/>
        <v>POR FAVOR DIGITE  UNA OPCIÒN</v>
      </c>
      <c r="F12" s="85"/>
      <c r="G12" s="97"/>
      <c r="H12" s="98"/>
      <c r="I12" s="97"/>
      <c r="J12" s="97"/>
      <c r="K12" s="85"/>
    </row>
    <row r="13" spans="1:256" ht="35.25" customHeight="1" x14ac:dyDescent="0.2">
      <c r="A13" s="85" t="s">
        <v>56</v>
      </c>
      <c r="B13" s="85"/>
      <c r="C13" s="85"/>
      <c r="D13" s="85"/>
      <c r="E13" s="85" t="str">
        <f t="shared" si="0"/>
        <v>POR FAVOR DIGITE  UNA OPCIÒN</v>
      </c>
      <c r="F13" s="85"/>
      <c r="G13" s="97"/>
      <c r="H13" s="98"/>
      <c r="I13" s="97"/>
      <c r="J13" s="97"/>
      <c r="K13" s="85"/>
    </row>
    <row r="14" spans="1:256" ht="46.5" customHeight="1" x14ac:dyDescent="0.2">
      <c r="A14" s="85" t="s">
        <v>57</v>
      </c>
      <c r="B14" s="85"/>
      <c r="C14" s="85"/>
      <c r="D14" s="99"/>
      <c r="E14" s="85" t="str">
        <f>(IF(AND(B14="X",C14="",D14=""),1,IF(AND(C14="X",B14="",D14=""),0,IF(AND(D14="X",B14="",C14=""),0.5,"POR FAVOR DIGITE  UNA OPCIÒN"))))</f>
        <v>POR FAVOR DIGITE  UNA OPCIÒN</v>
      </c>
      <c r="F14" s="85"/>
      <c r="G14" s="97"/>
      <c r="H14" s="98"/>
      <c r="I14" s="97"/>
      <c r="J14" s="97"/>
      <c r="K14" s="85"/>
    </row>
    <row r="15" spans="1:256" ht="24.75" customHeight="1" thickBot="1" x14ac:dyDescent="0.25">
      <c r="A15" s="170"/>
      <c r="B15" s="171"/>
      <c r="C15" s="171"/>
      <c r="D15" s="172"/>
      <c r="E15" s="100">
        <f>SUM(E8:E14)/7</f>
        <v>0</v>
      </c>
      <c r="F15" s="101" t="str">
        <f>IF(AND(E15&gt;=0.68,E15&lt;=1),"BUENO",IF(AND(E15&gt;=0.34,E15&lt;=0.67),"REGULAR",IF(AND(E15&gt;=0,E15&lt;=0.339),"MALO")))</f>
        <v>MALO</v>
      </c>
      <c r="G15" s="102"/>
      <c r="H15" s="102"/>
      <c r="I15" s="102"/>
      <c r="J15" s="102"/>
      <c r="K15" s="102"/>
    </row>
    <row r="16" spans="1:256" ht="21" customHeight="1" x14ac:dyDescent="0.2">
      <c r="A16" s="156" t="s">
        <v>58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8"/>
    </row>
    <row r="17" spans="1:11" ht="25.5" x14ac:dyDescent="0.2">
      <c r="A17" s="62" t="s">
        <v>59</v>
      </c>
      <c r="B17" s="61"/>
      <c r="C17" s="61"/>
      <c r="D17" s="61"/>
      <c r="E17" s="61" t="str">
        <f t="shared" ref="E17:E20" si="1">(IF(AND(B17="X",C17="",D17=""),1,IF(AND(C17="X",B17="",D17=""),0,IF(AND(D17="X",B17="",C17=""),0.5,"POR FAVOR DIGITE  UNA OPCIÒN"))))</f>
        <v>POR FAVOR DIGITE  UNA OPCIÒN</v>
      </c>
      <c r="F17" s="62"/>
      <c r="G17" s="64"/>
      <c r="H17" s="64"/>
      <c r="I17" s="64"/>
      <c r="J17" s="64"/>
      <c r="K17" s="65"/>
    </row>
    <row r="18" spans="1:11" ht="25.5" x14ac:dyDescent="0.2">
      <c r="A18" s="62" t="s">
        <v>60</v>
      </c>
      <c r="B18" s="61"/>
      <c r="C18" s="61"/>
      <c r="D18" s="61"/>
      <c r="E18" s="61" t="str">
        <f t="shared" si="1"/>
        <v>POR FAVOR DIGITE  UNA OPCIÒN</v>
      </c>
      <c r="F18" s="62"/>
      <c r="G18" s="64"/>
      <c r="H18" s="64"/>
      <c r="I18" s="64"/>
      <c r="J18" s="64"/>
      <c r="K18" s="65"/>
    </row>
    <row r="19" spans="1:11" ht="25.5" x14ac:dyDescent="0.2">
      <c r="A19" s="103" t="s">
        <v>61</v>
      </c>
      <c r="B19" s="61"/>
      <c r="C19" s="61"/>
      <c r="D19" s="61"/>
      <c r="E19" s="61" t="str">
        <f t="shared" si="1"/>
        <v>POR FAVOR DIGITE  UNA OPCIÒN</v>
      </c>
      <c r="F19" s="62"/>
      <c r="G19" s="64"/>
      <c r="H19" s="64"/>
      <c r="I19" s="64"/>
      <c r="J19" s="64"/>
      <c r="K19" s="65"/>
    </row>
    <row r="20" spans="1:11" ht="36.75" thickBot="1" x14ac:dyDescent="0.25">
      <c r="A20" s="103" t="s">
        <v>62</v>
      </c>
      <c r="B20" s="61"/>
      <c r="C20" s="61"/>
      <c r="D20" s="61"/>
      <c r="E20" s="61" t="str">
        <f t="shared" si="1"/>
        <v>POR FAVOR DIGITE  UNA OPCIÒN</v>
      </c>
      <c r="F20" s="62"/>
      <c r="G20" s="64"/>
      <c r="H20" s="64"/>
      <c r="I20" s="64"/>
      <c r="J20" s="64"/>
      <c r="K20" s="65"/>
    </row>
    <row r="21" spans="1:11" ht="20.25" customHeight="1" thickBot="1" x14ac:dyDescent="0.25">
      <c r="A21" s="168" t="s">
        <v>63</v>
      </c>
      <c r="B21" s="169"/>
      <c r="C21" s="169"/>
      <c r="D21" s="169"/>
      <c r="E21" s="66">
        <f>SUM(E17:E20)/4</f>
        <v>0</v>
      </c>
      <c r="F21" s="105" t="str">
        <f>IF(AND(E21&gt;=0.68,E21&lt;=1),"BUENO",IF(AND(E21&gt;=0.34,E21&lt;=0.67),"REGULAR",IF(AND(E21&gt;=0,E21&lt;=0.339),"MALO")))</f>
        <v>MALO</v>
      </c>
      <c r="G21" s="63"/>
      <c r="H21" s="63"/>
      <c r="I21" s="63"/>
      <c r="J21" s="63"/>
      <c r="K21" s="63"/>
    </row>
    <row r="22" spans="1:11" ht="20.25" customHeight="1" x14ac:dyDescent="0.2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8"/>
    </row>
    <row r="23" spans="1:11" ht="51.75" thickBot="1" x14ac:dyDescent="0.25">
      <c r="A23" s="62" t="s">
        <v>65</v>
      </c>
      <c r="B23" s="61"/>
      <c r="C23" s="61"/>
      <c r="D23" s="61"/>
      <c r="E23" s="61" t="str">
        <f t="shared" ref="E23:E27" si="2">(IF(AND(B23="X",C23="",D23=""),1,IF(AND(C23="X",B23="",D23=""),0,IF(AND(D23="X",B23="",C23=""),0.5,"POR FAVOR DIGITE  UNA OPCIÒN"))))</f>
        <v>POR FAVOR DIGITE  UNA OPCIÒN</v>
      </c>
      <c r="F23" s="62"/>
      <c r="G23" s="19"/>
      <c r="H23" s="69"/>
      <c r="I23" s="67"/>
      <c r="J23" s="67"/>
      <c r="K23" s="68"/>
    </row>
    <row r="24" spans="1:11" ht="39" thickBot="1" x14ac:dyDescent="0.25">
      <c r="A24" s="62" t="s">
        <v>66</v>
      </c>
      <c r="B24" s="61"/>
      <c r="C24" s="61"/>
      <c r="D24" s="61"/>
      <c r="E24" s="61" t="str">
        <f t="shared" si="2"/>
        <v>POR FAVOR DIGITE  UNA OPCIÒN</v>
      </c>
      <c r="F24" s="62"/>
      <c r="G24" s="19"/>
      <c r="H24" s="69"/>
      <c r="I24" s="67"/>
      <c r="J24" s="67"/>
      <c r="K24" s="68"/>
    </row>
    <row r="25" spans="1:11" ht="26.25" thickBot="1" x14ac:dyDescent="0.25">
      <c r="A25" s="62" t="s">
        <v>67</v>
      </c>
      <c r="B25" s="61"/>
      <c r="C25" s="61"/>
      <c r="D25" s="61"/>
      <c r="E25" s="61" t="str">
        <f t="shared" si="2"/>
        <v>POR FAVOR DIGITE  UNA OPCIÒN</v>
      </c>
      <c r="F25" s="62"/>
      <c r="G25" s="19"/>
      <c r="H25" s="69"/>
      <c r="I25" s="67"/>
      <c r="J25" s="67"/>
      <c r="K25" s="68"/>
    </row>
    <row r="26" spans="1:11" ht="51.75" thickBot="1" x14ac:dyDescent="0.25">
      <c r="A26" s="62" t="s">
        <v>68</v>
      </c>
      <c r="B26" s="61"/>
      <c r="C26" s="61"/>
      <c r="D26" s="61"/>
      <c r="E26" s="61" t="str">
        <f t="shared" si="2"/>
        <v>POR FAVOR DIGITE  UNA OPCIÒN</v>
      </c>
      <c r="F26" s="62"/>
      <c r="G26" s="19"/>
      <c r="H26" s="69"/>
      <c r="I26" s="67"/>
      <c r="J26" s="67"/>
      <c r="K26" s="68"/>
    </row>
    <row r="27" spans="1:11" ht="26.25" thickBot="1" x14ac:dyDescent="0.25">
      <c r="A27" s="62" t="s">
        <v>69</v>
      </c>
      <c r="B27" s="61"/>
      <c r="C27" s="61"/>
      <c r="D27" s="61"/>
      <c r="E27" s="61" t="str">
        <f t="shared" si="2"/>
        <v>POR FAVOR DIGITE  UNA OPCIÒN</v>
      </c>
      <c r="F27" s="62"/>
      <c r="G27" s="19"/>
      <c r="H27" s="69"/>
      <c r="I27" s="67"/>
      <c r="J27" s="67"/>
      <c r="K27" s="68"/>
    </row>
    <row r="28" spans="1:11" ht="33.75" customHeight="1" thickBot="1" x14ac:dyDescent="0.25">
      <c r="A28" s="159" t="s">
        <v>63</v>
      </c>
      <c r="B28" s="160"/>
      <c r="C28" s="160"/>
      <c r="D28" s="160"/>
      <c r="E28" s="70">
        <f>SUM(E23:E27)/5</f>
        <v>0</v>
      </c>
      <c r="F28" s="105" t="str">
        <f>IF(AND(E28&gt;=0.68,E28&lt;=1),"BUENO",IF(AND(E28&gt;=0.34,E28&lt;=0.67),"REGULAR",IF(AND(E28&gt;=0,E28&lt;=0.339),"MALO")))</f>
        <v>MALO</v>
      </c>
      <c r="G28" s="63"/>
      <c r="H28" s="63"/>
      <c r="I28" s="63"/>
      <c r="J28" s="63"/>
      <c r="K28" s="63"/>
    </row>
    <row r="29" spans="1:11" ht="13.5" customHeight="1" thickBot="1" x14ac:dyDescent="0.25">
      <c r="A29" s="161" t="s">
        <v>70</v>
      </c>
      <c r="B29" s="162"/>
      <c r="C29" s="162"/>
      <c r="D29" s="163"/>
      <c r="E29" s="104">
        <f>E15+E21+E28</f>
        <v>0</v>
      </c>
      <c r="F29" s="71"/>
      <c r="G29" s="72"/>
      <c r="H29" s="72"/>
      <c r="I29" s="72"/>
      <c r="J29" s="72"/>
      <c r="K29" s="72"/>
    </row>
    <row r="32" spans="1:11" ht="12" thickBot="1" x14ac:dyDescent="0.25"/>
    <row r="33" spans="1:8" ht="15.75" thickBot="1" x14ac:dyDescent="0.25">
      <c r="G33" s="29"/>
      <c r="H33" s="25"/>
    </row>
    <row r="34" spans="1:8" ht="15.75" thickBot="1" x14ac:dyDescent="0.25">
      <c r="A34" s="91"/>
      <c r="B34" s="91" t="s">
        <v>71</v>
      </c>
      <c r="C34" s="91" t="s">
        <v>72</v>
      </c>
      <c r="D34" s="91" t="s">
        <v>73</v>
      </c>
      <c r="E34" s="147" t="s">
        <v>43</v>
      </c>
      <c r="F34" s="148"/>
      <c r="G34" s="27">
        <v>0</v>
      </c>
      <c r="H34" s="28"/>
    </row>
    <row r="35" spans="1:8" ht="43.5" thickBot="1" x14ac:dyDescent="0.25">
      <c r="A35" s="26" t="s">
        <v>45</v>
      </c>
      <c r="B35" s="27" t="s">
        <v>74</v>
      </c>
      <c r="C35" s="27"/>
      <c r="D35" s="27"/>
      <c r="E35" s="27" t="s">
        <v>75</v>
      </c>
      <c r="F35" s="27">
        <v>1</v>
      </c>
      <c r="G35" s="27" t="s">
        <v>76</v>
      </c>
      <c r="H35" s="28"/>
    </row>
    <row r="36" spans="1:8" ht="72" thickBot="1" x14ac:dyDescent="0.25">
      <c r="A36" s="26" t="s">
        <v>77</v>
      </c>
      <c r="B36" s="27"/>
      <c r="C36" s="27"/>
      <c r="D36" s="27" t="s">
        <v>74</v>
      </c>
      <c r="E36" s="27" t="s">
        <v>78</v>
      </c>
      <c r="F36" s="27" t="s">
        <v>76</v>
      </c>
      <c r="G36" s="27">
        <v>1</v>
      </c>
      <c r="H36" s="28"/>
    </row>
    <row r="37" spans="1:8" ht="43.5" thickBot="1" x14ac:dyDescent="0.25">
      <c r="A37" s="26" t="s">
        <v>46</v>
      </c>
      <c r="B37" s="27"/>
      <c r="C37" s="27" t="s">
        <v>74</v>
      </c>
      <c r="D37" s="27"/>
      <c r="E37" s="27" t="s">
        <v>79</v>
      </c>
      <c r="F37" s="27">
        <v>0</v>
      </c>
    </row>
  </sheetData>
  <dataConsolidate/>
  <mergeCells count="13">
    <mergeCell ref="A22:K22"/>
    <mergeCell ref="E34:F34"/>
    <mergeCell ref="A28:D28"/>
    <mergeCell ref="A1:F4"/>
    <mergeCell ref="A16:K16"/>
    <mergeCell ref="A29:D29"/>
    <mergeCell ref="B5:D5"/>
    <mergeCell ref="A5:A6"/>
    <mergeCell ref="E5:E6"/>
    <mergeCell ref="F5:F6"/>
    <mergeCell ref="A21:D21"/>
    <mergeCell ref="A15:D15"/>
    <mergeCell ref="A7:K7"/>
  </mergeCells>
  <phoneticPr fontId="0" type="noConversion"/>
  <conditionalFormatting sqref="E8:E14">
    <cfRule type="expression" priority="18" stopIfTrue="1">
      <formula>"($D$8=SI(B8=X);""1"")"</formula>
    </cfRule>
    <cfRule type="containsText" dxfId="39" priority="19" stopIfTrue="1" operator="containsText" text="X">
      <formula>NOT(ISERROR(SEARCH("X",E8)))</formula>
    </cfRule>
  </conditionalFormatting>
  <conditionalFormatting sqref="E17:E20">
    <cfRule type="expression" priority="12" stopIfTrue="1">
      <formula>"($D$8=SI(B8=X);""1"")"</formula>
    </cfRule>
    <cfRule type="containsText" dxfId="38" priority="13" stopIfTrue="1" operator="containsText" text="X">
      <formula>NOT(ISERROR(SEARCH("X",E17)))</formula>
    </cfRule>
    <cfRule type="expression" priority="16" stopIfTrue="1">
      <formula>"($D$8=SI(B8=X);""1"")"</formula>
    </cfRule>
    <cfRule type="containsText" dxfId="37" priority="17" stopIfTrue="1" operator="containsText" text="X">
      <formula>NOT(ISERROR(SEARCH("X",E17)))</formula>
    </cfRule>
  </conditionalFormatting>
  <conditionalFormatting sqref="E23:E27">
    <cfRule type="expression" priority="10" stopIfTrue="1">
      <formula>"($D$8=SI(B8=X);""1"")"</formula>
    </cfRule>
    <cfRule type="containsText" dxfId="36" priority="11" stopIfTrue="1" operator="containsText" text="X">
      <formula>NOT(ISERROR(SEARCH("X",E23)))</formula>
    </cfRule>
    <cfRule type="expression" priority="14" stopIfTrue="1">
      <formula>"($D$8=SI(B8=X);""1"")"</formula>
    </cfRule>
    <cfRule type="containsText" dxfId="35" priority="15" stopIfTrue="1" operator="containsText" text="X">
      <formula>NOT(ISERROR(SEARCH("X",E23)))</formula>
    </cfRule>
  </conditionalFormatting>
  <conditionalFormatting sqref="F15">
    <cfRule type="containsText" dxfId="34" priority="7" stopIfTrue="1" operator="containsText" text="MALO">
      <formula>NOT(ISERROR(SEARCH("MALO",F15)))</formula>
    </cfRule>
    <cfRule type="containsText" dxfId="33" priority="8" stopIfTrue="1" operator="containsText" text="REGULAR">
      <formula>NOT(ISERROR(SEARCH("REGULAR",F15)))</formula>
    </cfRule>
    <cfRule type="containsText" dxfId="32" priority="9" stopIfTrue="1" operator="containsText" text="BUENO">
      <formula>NOT(ISERROR(SEARCH("BUENO",F15)))</formula>
    </cfRule>
  </conditionalFormatting>
  <conditionalFormatting sqref="F21">
    <cfRule type="containsText" dxfId="31" priority="4" stopIfTrue="1" operator="containsText" text="MALO">
      <formula>NOT(ISERROR(SEARCH("MALO",F21)))</formula>
    </cfRule>
    <cfRule type="containsText" dxfId="30" priority="5" stopIfTrue="1" operator="containsText" text="REGULAR">
      <formula>NOT(ISERROR(SEARCH("REGULAR",F21)))</formula>
    </cfRule>
    <cfRule type="containsText" dxfId="29" priority="6" stopIfTrue="1" operator="containsText" text="BUENO">
      <formula>NOT(ISERROR(SEARCH("BUENO",F21)))</formula>
    </cfRule>
  </conditionalFormatting>
  <conditionalFormatting sqref="F28">
    <cfRule type="containsText" dxfId="28" priority="1" stopIfTrue="1" operator="containsText" text="MALO">
      <formula>NOT(ISERROR(SEARCH("MALO",F28)))</formula>
    </cfRule>
    <cfRule type="containsText" dxfId="27" priority="2" stopIfTrue="1" operator="containsText" text="REGULAR">
      <formula>NOT(ISERROR(SEARCH("REGULAR",F28)))</formula>
    </cfRule>
    <cfRule type="containsText" dxfId="26" priority="3" stopIfTrue="1" operator="containsText" text="BUENO">
      <formula>NOT(ISERROR(SEARCH("BUENO",F28)))</formula>
    </cfRule>
  </conditionalFormatting>
  <dataValidations count="2">
    <dataValidation type="list" allowBlank="1" showInputMessage="1" showErrorMessage="1" error="POR FAVOR MARQUE UNICAMENTE X EN LA CELDA REQUERIDA" sqref="D9:D14 B17:D20 B23:D27" xr:uid="{00000000-0002-0000-0100-000000000000}">
      <formula1>$IV$6</formula1>
    </dataValidation>
    <dataValidation type="list" allowBlank="1" showInputMessage="1" showErrorMessage="1" errorTitle="SIC ANÀLISIS DE VUILNERAVILIDAD" error="POR FAVOR MARQUE UNICAMENTE X EN LA CELDA REQUERIDA" sqref="B8:D8 B9:C14" xr:uid="{00000000-0002-0000-0100-000001000000}">
      <formula1>$IV$6</formula1>
    </dataValidation>
  </dataValidations>
  <printOptions horizontalCentered="1"/>
  <pageMargins left="0.39370078740157483" right="0.39370078740157483" top="0.59055118110236227" bottom="0.59055118110236227" header="0" footer="0.51181102362204722"/>
  <pageSetup scale="90" orientation="landscape" r:id="rId1"/>
  <headerFooter alignWithMargins="0">
    <oddFooter>&amp;CDeterminación de la vulnerabilidad global en las personas</oddFooter>
  </headerFooter>
  <rowBreaks count="1" manualBreakCount="1">
    <brk id="30" max="6" man="1"/>
  </rowBreaks>
  <colBreaks count="1" manualBreakCount="1">
    <brk id="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468"/>
  <sheetViews>
    <sheetView showGridLines="0" topLeftCell="A20" zoomScaleNormal="100" workbookViewId="0">
      <selection activeCell="E27" sqref="E27"/>
    </sheetView>
  </sheetViews>
  <sheetFormatPr baseColWidth="10" defaultColWidth="11.42578125" defaultRowHeight="12" x14ac:dyDescent="0.2"/>
  <cols>
    <col min="1" max="1" width="52.5703125" style="17" customWidth="1"/>
    <col min="2" max="3" width="6.140625" style="17" customWidth="1"/>
    <col min="4" max="4" width="9" style="17" customWidth="1"/>
    <col min="5" max="5" width="18.42578125" style="2" customWidth="1"/>
    <col min="6" max="6" width="5.7109375" style="2" hidden="1" customWidth="1"/>
    <col min="7" max="7" width="6.85546875" style="2" hidden="1" customWidth="1"/>
    <col min="8" max="8" width="5.7109375" style="2" hidden="1" customWidth="1"/>
    <col min="9" max="9" width="20.42578125" style="2" hidden="1" customWidth="1"/>
    <col min="10" max="10" width="0.140625" style="2" hidden="1" customWidth="1"/>
    <col min="11" max="11" width="36.28515625" style="5" customWidth="1"/>
    <col min="12" max="13" width="11.42578125" style="1"/>
    <col min="14" max="14" width="9.7109375" style="1" customWidth="1"/>
    <col min="15" max="116" width="11.42578125" style="1"/>
    <col min="117" max="16384" width="11.42578125" style="2"/>
  </cols>
  <sheetData>
    <row r="1" spans="1:256" s="4" customFormat="1" ht="14.25" customHeight="1" x14ac:dyDescent="0.2">
      <c r="A1" s="141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</row>
    <row r="2" spans="1:256" s="4" customFormat="1" ht="14.25" customHeight="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</row>
    <row r="3" spans="1:256" s="4" customFormat="1" ht="14.25" customHeight="1" x14ac:dyDescent="0.2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256" ht="14.25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256" s="1" customFormat="1" ht="14.25" customHeight="1" thickBot="1" x14ac:dyDescent="0.25">
      <c r="A5" s="149" t="s">
        <v>41</v>
      </c>
      <c r="B5" s="180" t="s">
        <v>42</v>
      </c>
      <c r="C5" s="181"/>
      <c r="D5" s="182"/>
      <c r="E5" s="183" t="s">
        <v>43</v>
      </c>
      <c r="F5" s="185" t="s">
        <v>44</v>
      </c>
      <c r="G5" s="124"/>
      <c r="H5" s="124"/>
      <c r="I5" s="124"/>
      <c r="J5" s="124"/>
      <c r="K5" s="175" t="s">
        <v>44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56" s="1" customFormat="1" ht="14.25" customHeight="1" thickBot="1" x14ac:dyDescent="0.25">
      <c r="A6" s="149"/>
      <c r="B6" s="123" t="s">
        <v>45</v>
      </c>
      <c r="C6" s="123" t="s">
        <v>46</v>
      </c>
      <c r="D6" s="125" t="s">
        <v>47</v>
      </c>
      <c r="E6" s="184"/>
      <c r="F6" s="186"/>
      <c r="G6" s="126"/>
      <c r="H6" s="126" t="s">
        <v>48</v>
      </c>
      <c r="I6" s="127"/>
      <c r="J6" s="123"/>
      <c r="K6" s="17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IV6" s="1" t="s">
        <v>49</v>
      </c>
    </row>
    <row r="7" spans="1:256" ht="13.5" thickBot="1" x14ac:dyDescent="0.25">
      <c r="A7" s="156" t="s">
        <v>81</v>
      </c>
      <c r="B7" s="157"/>
      <c r="C7" s="157"/>
      <c r="D7" s="157"/>
      <c r="E7" s="157"/>
      <c r="F7" s="157"/>
      <c r="G7" s="157"/>
      <c r="H7" s="157"/>
      <c r="I7" s="157"/>
      <c r="J7" s="157"/>
      <c r="K7" s="158"/>
    </row>
    <row r="8" spans="1:256" ht="38.25" x14ac:dyDescent="0.2">
      <c r="A8" s="106" t="s">
        <v>82</v>
      </c>
      <c r="B8" s="74"/>
      <c r="C8" s="74"/>
      <c r="D8" s="74"/>
      <c r="E8" s="107" t="str">
        <f>(IF(AND(B8="X",C8="",D8=""),1,IF(AND(C8="X",B8="",D8=""),0,IF(AND(D8="X",B8="",C8=""),0.5,"POR FAVOR DIGITE  UNA OPCIÒN"))))</f>
        <v>POR FAVOR DIGITE  UNA OPCIÒN</v>
      </c>
      <c r="F8" s="108"/>
      <c r="G8" s="108"/>
      <c r="H8" s="108"/>
      <c r="I8" s="108"/>
      <c r="J8" s="108"/>
      <c r="K8" s="73" t="s">
        <v>83</v>
      </c>
    </row>
    <row r="9" spans="1:256" ht="51.75" thickBot="1" x14ac:dyDescent="0.25">
      <c r="A9" s="110" t="s">
        <v>84</v>
      </c>
      <c r="B9" s="75"/>
      <c r="C9" s="75"/>
      <c r="D9" s="74"/>
      <c r="E9" s="109" t="str">
        <f t="shared" ref="E9" si="0">(IF(AND(B9="X",C9="",D9=""),1,IF(AND(C9="X",B9="",D9=""),0,IF(AND(D9="X",B9="",C9=""),0.5,"POR FAVOR DIGITE  UNA OPCIÒN"))))</f>
        <v>POR FAVOR DIGITE  UNA OPCIÒN</v>
      </c>
      <c r="F9" s="73"/>
      <c r="G9" s="73"/>
      <c r="H9" s="73"/>
      <c r="I9" s="73"/>
      <c r="J9" s="73"/>
      <c r="K9" s="73" t="s">
        <v>85</v>
      </c>
    </row>
    <row r="10" spans="1:256" s="1" customFormat="1" ht="14.25" customHeight="1" thickBot="1" x14ac:dyDescent="0.25">
      <c r="A10" s="173" t="s">
        <v>86</v>
      </c>
      <c r="B10" s="174"/>
      <c r="C10" s="174"/>
      <c r="D10" s="174"/>
      <c r="E10" s="120">
        <f>SUM(E7:E9)/2</f>
        <v>0</v>
      </c>
      <c r="F10" s="113"/>
      <c r="G10" s="114"/>
      <c r="H10" s="114"/>
      <c r="I10" s="114"/>
      <c r="J10" s="114"/>
      <c r="K10" s="115" t="str">
        <f>IF(AND(E10&gt;=0.68,E10&lt;=1),"BUENO",IF(AND(E10&gt;=0.34,E10&lt;=0.67),"REGULAR",IF(AND(E10&gt;=0,E10&lt;=0.339),"MALO")))</f>
        <v>MALO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6" s="1" customFormat="1" ht="13.5" thickBot="1" x14ac:dyDescent="0.25">
      <c r="A11" s="156" t="s">
        <v>87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6" ht="35.25" customHeight="1" x14ac:dyDescent="0.2">
      <c r="A12" s="111" t="s">
        <v>88</v>
      </c>
      <c r="B12" s="74"/>
      <c r="C12" s="74"/>
      <c r="D12" s="74"/>
      <c r="E12" s="107" t="str">
        <f t="shared" ref="E12:E18" si="1">(IF(AND(B12="X",C12="",D12=""),1,IF(AND(C12="X",B12="",D12=""),0,IF(AND(D12="X",B12="",C12=""),0.5,"POR FAVOR DIGITE  UNA OPCIÒN"))))</f>
        <v>POR FAVOR DIGITE  UNA OPCIÒN</v>
      </c>
      <c r="F12" s="73"/>
      <c r="G12" s="73"/>
      <c r="H12" s="73"/>
      <c r="I12" s="73"/>
      <c r="J12" s="73"/>
      <c r="K12" s="73"/>
    </row>
    <row r="13" spans="1:256" ht="35.25" customHeight="1" x14ac:dyDescent="0.2">
      <c r="A13" s="111" t="s">
        <v>89</v>
      </c>
      <c r="B13" s="74"/>
      <c r="C13" s="74"/>
      <c r="D13" s="74"/>
      <c r="E13" s="109" t="str">
        <f t="shared" si="1"/>
        <v>POR FAVOR DIGITE  UNA OPCIÒN</v>
      </c>
      <c r="F13" s="73"/>
      <c r="G13" s="73"/>
      <c r="H13" s="73"/>
      <c r="I13" s="73"/>
      <c r="J13" s="73"/>
      <c r="K13" s="73"/>
    </row>
    <row r="14" spans="1:256" ht="58.5" customHeight="1" x14ac:dyDescent="0.2">
      <c r="A14" s="111" t="s">
        <v>90</v>
      </c>
      <c r="B14" s="74"/>
      <c r="C14" s="74"/>
      <c r="D14" s="74"/>
      <c r="E14" s="109" t="str">
        <f t="shared" si="1"/>
        <v>POR FAVOR DIGITE  UNA OPCIÒN</v>
      </c>
      <c r="F14" s="73"/>
      <c r="G14" s="73"/>
      <c r="H14" s="73"/>
      <c r="I14" s="73"/>
      <c r="J14" s="73"/>
      <c r="K14" s="73"/>
    </row>
    <row r="15" spans="1:256" ht="35.25" customHeight="1" x14ac:dyDescent="0.2">
      <c r="A15" s="111" t="s">
        <v>91</v>
      </c>
      <c r="B15" s="74"/>
      <c r="C15" s="74"/>
      <c r="D15" s="74"/>
      <c r="E15" s="109" t="str">
        <f t="shared" si="1"/>
        <v>POR FAVOR DIGITE  UNA OPCIÒN</v>
      </c>
      <c r="F15" s="73"/>
      <c r="G15" s="73"/>
      <c r="H15" s="73"/>
      <c r="I15" s="73"/>
      <c r="J15" s="73"/>
      <c r="K15" s="73"/>
    </row>
    <row r="16" spans="1:256" ht="60" customHeight="1" x14ac:dyDescent="0.2">
      <c r="A16" s="111" t="s">
        <v>92</v>
      </c>
      <c r="B16" s="74"/>
      <c r="C16" s="74"/>
      <c r="D16" s="74"/>
      <c r="E16" s="109" t="str">
        <f t="shared" si="1"/>
        <v>POR FAVOR DIGITE  UNA OPCIÒN</v>
      </c>
      <c r="F16" s="73"/>
      <c r="G16" s="73"/>
      <c r="H16" s="73"/>
      <c r="I16" s="73"/>
      <c r="J16" s="73"/>
      <c r="K16" s="73"/>
    </row>
    <row r="17" spans="1:25" ht="35.25" customHeight="1" x14ac:dyDescent="0.2">
      <c r="A17" s="111" t="s">
        <v>93</v>
      </c>
      <c r="B17" s="74"/>
      <c r="C17" s="74"/>
      <c r="D17" s="74"/>
      <c r="E17" s="109" t="str">
        <f t="shared" si="1"/>
        <v>POR FAVOR DIGITE  UNA OPCIÒN</v>
      </c>
      <c r="F17" s="73"/>
      <c r="G17" s="73"/>
      <c r="H17" s="73"/>
      <c r="I17" s="73"/>
      <c r="J17" s="73"/>
      <c r="K17" s="73"/>
    </row>
    <row r="18" spans="1:25" ht="35.25" customHeight="1" thickBot="1" x14ac:dyDescent="0.25">
      <c r="A18" s="111" t="s">
        <v>94</v>
      </c>
      <c r="B18" s="74"/>
      <c r="C18" s="74"/>
      <c r="D18" s="74"/>
      <c r="E18" s="109" t="str">
        <f t="shared" si="1"/>
        <v>POR FAVOR DIGITE  UNA OPCIÒN</v>
      </c>
      <c r="F18" s="73"/>
      <c r="G18" s="73"/>
      <c r="H18" s="73"/>
      <c r="I18" s="73"/>
      <c r="J18" s="73"/>
      <c r="K18" s="73"/>
    </row>
    <row r="19" spans="1:25" s="1" customFormat="1" ht="14.25" customHeight="1" thickBot="1" x14ac:dyDescent="0.25">
      <c r="A19" s="173" t="s">
        <v>86</v>
      </c>
      <c r="B19" s="174"/>
      <c r="C19" s="174"/>
      <c r="D19" s="174"/>
      <c r="E19" s="112">
        <f>SUM(E12:E18)/7</f>
        <v>0</v>
      </c>
      <c r="F19" s="113"/>
      <c r="G19" s="114"/>
      <c r="H19" s="114"/>
      <c r="I19" s="114"/>
      <c r="J19" s="114"/>
      <c r="K19" s="115" t="str">
        <f>IF(AND(E19&gt;=0.68,E19&lt;=1),"BUENO",IF(AND(E19&gt;=0.34,E19&lt;=0.67),"REGULAR",IF(AND(E19&gt;=0,E19&lt;=0.339),"MALO")))</f>
        <v>MALO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" customFormat="1" ht="19.5" customHeight="1" thickBot="1" x14ac:dyDescent="0.25">
      <c r="A20" s="156" t="s">
        <v>95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36" customHeight="1" x14ac:dyDescent="0.2">
      <c r="A21" s="111" t="s">
        <v>96</v>
      </c>
      <c r="B21" s="74"/>
      <c r="C21" s="74"/>
      <c r="D21" s="74"/>
      <c r="E21" s="107" t="str">
        <f t="shared" ref="E21:E26" si="2">(IF(AND(B21="X",C21="",D21=""),1,IF(AND(C21="X",B21="",D21=""),0,IF(AND(D21="X",B21="",C21=""),0.5,"POR FAVOR DIGITE  UNA OPCIÒN"))))</f>
        <v>POR FAVOR DIGITE  UNA OPCIÒN</v>
      </c>
      <c r="F21" s="73"/>
      <c r="G21" s="73"/>
      <c r="H21" s="73"/>
      <c r="I21" s="73"/>
      <c r="J21" s="73"/>
      <c r="K21" s="73" t="s">
        <v>97</v>
      </c>
    </row>
    <row r="22" spans="1:25" ht="38.25" x14ac:dyDescent="0.2">
      <c r="A22" s="111" t="s">
        <v>98</v>
      </c>
      <c r="B22" s="74"/>
      <c r="C22" s="74"/>
      <c r="D22" s="74"/>
      <c r="E22" s="109" t="str">
        <f t="shared" si="2"/>
        <v>POR FAVOR DIGITE  UNA OPCIÒN</v>
      </c>
      <c r="F22" s="73"/>
      <c r="G22" s="73"/>
      <c r="H22" s="73"/>
      <c r="I22" s="73"/>
      <c r="J22" s="73"/>
      <c r="K22" s="73" t="s">
        <v>99</v>
      </c>
    </row>
    <row r="23" spans="1:25" ht="25.5" x14ac:dyDescent="0.2">
      <c r="A23" s="111" t="s">
        <v>100</v>
      </c>
      <c r="B23" s="74"/>
      <c r="C23" s="74"/>
      <c r="D23" s="74"/>
      <c r="E23" s="109" t="str">
        <f t="shared" si="2"/>
        <v>POR FAVOR DIGITE  UNA OPCIÒN</v>
      </c>
      <c r="F23" s="73"/>
      <c r="G23" s="73"/>
      <c r="H23" s="73"/>
      <c r="I23" s="73"/>
      <c r="J23" s="73"/>
      <c r="K23" s="73"/>
    </row>
    <row r="24" spans="1:25" ht="25.5" x14ac:dyDescent="0.2">
      <c r="A24" s="111" t="s">
        <v>101</v>
      </c>
      <c r="B24" s="74"/>
      <c r="C24" s="74"/>
      <c r="D24" s="74"/>
      <c r="E24" s="109" t="str">
        <f t="shared" si="2"/>
        <v>POR FAVOR DIGITE  UNA OPCIÒN</v>
      </c>
      <c r="F24" s="73"/>
      <c r="G24" s="73"/>
      <c r="H24" s="73"/>
      <c r="I24" s="73"/>
      <c r="J24" s="73"/>
      <c r="K24" s="73"/>
    </row>
    <row r="25" spans="1:25" ht="48" customHeight="1" x14ac:dyDescent="0.2">
      <c r="A25" s="121" t="s">
        <v>102</v>
      </c>
      <c r="B25" s="74"/>
      <c r="C25" s="74"/>
      <c r="D25" s="74"/>
      <c r="E25" s="109" t="str">
        <f t="shared" si="2"/>
        <v>POR FAVOR DIGITE  UNA OPCIÒN</v>
      </c>
      <c r="F25" s="73"/>
      <c r="G25" s="73"/>
      <c r="H25" s="73"/>
      <c r="I25" s="73"/>
      <c r="J25" s="73"/>
      <c r="K25" s="73"/>
    </row>
    <row r="26" spans="1:25" ht="39" thickBot="1" x14ac:dyDescent="0.25">
      <c r="A26" s="121" t="s">
        <v>103</v>
      </c>
      <c r="B26" s="74"/>
      <c r="C26" s="74"/>
      <c r="D26" s="74"/>
      <c r="E26" s="109" t="str">
        <f t="shared" si="2"/>
        <v>POR FAVOR DIGITE  UNA OPCIÒN</v>
      </c>
      <c r="F26" s="73"/>
      <c r="G26" s="73"/>
      <c r="H26" s="73"/>
      <c r="I26" s="73"/>
      <c r="J26" s="73"/>
      <c r="K26" s="73"/>
    </row>
    <row r="27" spans="1:25" s="1" customFormat="1" ht="14.25" customHeight="1" thickBot="1" x14ac:dyDescent="0.25">
      <c r="A27" s="173" t="s">
        <v>86</v>
      </c>
      <c r="B27" s="174"/>
      <c r="C27" s="174"/>
      <c r="D27" s="174"/>
      <c r="E27" s="116">
        <f>SUM(E21:E26)/6</f>
        <v>0</v>
      </c>
      <c r="F27" s="113" t="s">
        <v>86</v>
      </c>
      <c r="G27" s="114"/>
      <c r="H27" s="114"/>
      <c r="I27" s="114"/>
      <c r="J27" s="114"/>
      <c r="K27" s="115" t="str">
        <f>IF(AND(E27&gt;=0.68,E27&lt;=1),"BUENO",IF(AND(E27&gt;=0.34,E27&lt;=0.67),"REGULAR",IF(AND(E27&gt;=0,E27&lt;=0.339),"MALO")))</f>
        <v>MALO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4.25" customHeight="1" thickBot="1" x14ac:dyDescent="0.25">
      <c r="A28" s="177" t="s">
        <v>70</v>
      </c>
      <c r="B28" s="178"/>
      <c r="C28" s="178"/>
      <c r="D28" s="179"/>
      <c r="E28" s="122">
        <f>E10+E19+E27</f>
        <v>0</v>
      </c>
      <c r="F28" s="117"/>
      <c r="G28" s="118"/>
      <c r="H28" s="118"/>
      <c r="I28" s="118"/>
      <c r="J28" s="118"/>
      <c r="K28" s="119"/>
    </row>
    <row r="29" spans="1:25" x14ac:dyDescent="0.2">
      <c r="A29" s="16"/>
      <c r="B29" s="16"/>
      <c r="C29" s="16"/>
      <c r="D29" s="16"/>
      <c r="E29" s="1"/>
      <c r="F29" s="1"/>
      <c r="G29" s="1"/>
      <c r="H29" s="1"/>
      <c r="I29" s="1"/>
      <c r="J29" s="1"/>
      <c r="K29" s="1"/>
    </row>
    <row r="30" spans="1:25" x14ac:dyDescent="0.2">
      <c r="A30" s="16"/>
      <c r="B30" s="16"/>
      <c r="C30" s="16"/>
      <c r="D30" s="16"/>
      <c r="E30" s="1"/>
      <c r="F30" s="1"/>
      <c r="G30" s="1"/>
      <c r="H30" s="1"/>
      <c r="I30" s="1"/>
      <c r="J30" s="1"/>
      <c r="K30" s="1"/>
    </row>
    <row r="31" spans="1:25" x14ac:dyDescent="0.2">
      <c r="A31" s="16"/>
      <c r="B31" s="16"/>
      <c r="C31" s="16"/>
      <c r="D31" s="16"/>
      <c r="E31" s="1"/>
      <c r="F31" s="1"/>
      <c r="G31" s="1"/>
      <c r="H31" s="1"/>
      <c r="I31" s="1"/>
      <c r="J31" s="1"/>
      <c r="K31" s="1"/>
    </row>
    <row r="32" spans="1:25" ht="12.75" x14ac:dyDescent="0.2">
      <c r="A32" s="91"/>
      <c r="B32" s="91" t="s">
        <v>71</v>
      </c>
      <c r="C32" s="91" t="s">
        <v>72</v>
      </c>
      <c r="D32" s="91" t="s">
        <v>73</v>
      </c>
      <c r="E32" s="147" t="s">
        <v>43</v>
      </c>
      <c r="F32" s="148"/>
      <c r="G32" s="1"/>
      <c r="H32" s="1"/>
      <c r="I32" s="1"/>
      <c r="J32" s="1"/>
      <c r="K32" s="1"/>
    </row>
    <row r="33" spans="1:117" ht="43.5" thickBot="1" x14ac:dyDescent="0.25">
      <c r="A33" s="26" t="s">
        <v>45</v>
      </c>
      <c r="B33" s="27" t="s">
        <v>74</v>
      </c>
      <c r="C33" s="27"/>
      <c r="D33" s="27"/>
      <c r="E33" s="27" t="s">
        <v>75</v>
      </c>
      <c r="F33" s="27">
        <v>1</v>
      </c>
      <c r="G33" s="1"/>
      <c r="H33" s="1"/>
      <c r="I33" s="1"/>
      <c r="J33" s="1"/>
      <c r="K33" s="1"/>
    </row>
    <row r="34" spans="1:117" ht="72" thickBot="1" x14ac:dyDescent="0.25">
      <c r="A34" s="26" t="s">
        <v>77</v>
      </c>
      <c r="B34" s="27"/>
      <c r="C34" s="27"/>
      <c r="D34" s="27" t="s">
        <v>74</v>
      </c>
      <c r="E34" s="27" t="s">
        <v>78</v>
      </c>
      <c r="F34" s="27" t="s">
        <v>76</v>
      </c>
      <c r="G34" s="1"/>
      <c r="H34" s="1"/>
      <c r="I34" s="1"/>
      <c r="J34" s="1"/>
      <c r="K34" s="1"/>
    </row>
    <row r="35" spans="1:117" ht="43.5" thickBot="1" x14ac:dyDescent="0.25">
      <c r="A35" s="26" t="s">
        <v>46</v>
      </c>
      <c r="B35" s="27"/>
      <c r="C35" s="27" t="s">
        <v>74</v>
      </c>
      <c r="D35" s="27"/>
      <c r="E35" s="27" t="s">
        <v>79</v>
      </c>
      <c r="F35" s="27">
        <v>0</v>
      </c>
      <c r="G35" s="1"/>
      <c r="H35" s="1"/>
      <c r="I35" s="1"/>
      <c r="J35" s="1"/>
      <c r="K35" s="1"/>
    </row>
    <row r="36" spans="1:117" x14ac:dyDescent="0.2">
      <c r="A36" s="16"/>
      <c r="B36" s="16"/>
      <c r="C36" s="16"/>
      <c r="D36" s="16"/>
      <c r="E36" s="1"/>
      <c r="F36" s="1"/>
      <c r="G36" s="1"/>
      <c r="H36" s="1"/>
      <c r="I36" s="1"/>
      <c r="J36" s="1"/>
      <c r="K36" s="1"/>
    </row>
    <row r="37" spans="1:117" x14ac:dyDescent="0.2">
      <c r="A37" s="16"/>
      <c r="B37" s="16"/>
      <c r="C37" s="16"/>
      <c r="D37" s="16"/>
      <c r="E37" s="1"/>
      <c r="F37" s="1"/>
      <c r="G37" s="1"/>
      <c r="H37" s="1"/>
      <c r="I37" s="1"/>
      <c r="J37" s="1"/>
      <c r="K37" s="1"/>
    </row>
    <row r="38" spans="1:117" x14ac:dyDescent="0.2">
      <c r="A38" s="16"/>
      <c r="B38" s="16"/>
      <c r="C38" s="16"/>
      <c r="D38" s="16"/>
      <c r="E38" s="1"/>
      <c r="F38" s="1"/>
      <c r="G38" s="1"/>
      <c r="H38" s="1"/>
      <c r="I38" s="1"/>
      <c r="J38" s="1"/>
      <c r="K38" s="1"/>
    </row>
    <row r="39" spans="1:117" x14ac:dyDescent="0.2">
      <c r="A39" s="16"/>
      <c r="B39" s="16"/>
      <c r="C39" s="16"/>
      <c r="D39" s="16"/>
      <c r="E39" s="1"/>
      <c r="F39" s="1"/>
      <c r="G39" s="1"/>
      <c r="H39" s="1"/>
      <c r="I39" s="1"/>
      <c r="J39" s="1"/>
      <c r="K39" s="1"/>
    </row>
    <row r="40" spans="1:117" s="1" customFormat="1" x14ac:dyDescent="0.2">
      <c r="A40" s="16"/>
      <c r="B40" s="16"/>
      <c r="C40" s="16"/>
      <c r="D40" s="16"/>
      <c r="DM40" s="2"/>
    </row>
    <row r="41" spans="1:117" s="1" customFormat="1" x14ac:dyDescent="0.2">
      <c r="A41" s="16"/>
      <c r="B41" s="16"/>
      <c r="C41" s="16"/>
      <c r="D41" s="16"/>
      <c r="DM41" s="2"/>
    </row>
    <row r="42" spans="1:117" s="1" customFormat="1" x14ac:dyDescent="0.2">
      <c r="A42" s="16"/>
      <c r="B42" s="16"/>
      <c r="C42" s="16"/>
      <c r="D42" s="16"/>
      <c r="DM42" s="2"/>
    </row>
    <row r="43" spans="1:117" s="1" customFormat="1" x14ac:dyDescent="0.2">
      <c r="A43" s="16"/>
      <c r="B43" s="16"/>
      <c r="C43" s="16"/>
      <c r="D43" s="16"/>
      <c r="DM43" s="2"/>
    </row>
    <row r="44" spans="1:117" s="1" customFormat="1" x14ac:dyDescent="0.2">
      <c r="A44" s="16"/>
      <c r="B44" s="16"/>
      <c r="C44" s="16"/>
      <c r="D44" s="16"/>
      <c r="DM44" s="2"/>
    </row>
    <row r="45" spans="1:117" s="1" customFormat="1" x14ac:dyDescent="0.2">
      <c r="A45" s="16"/>
      <c r="B45" s="16"/>
      <c r="C45" s="16"/>
      <c r="D45" s="16"/>
      <c r="DM45" s="2"/>
    </row>
    <row r="46" spans="1:117" s="1" customFormat="1" x14ac:dyDescent="0.2">
      <c r="A46" s="16"/>
      <c r="B46" s="16"/>
      <c r="C46" s="16"/>
      <c r="D46" s="16"/>
      <c r="DM46" s="2"/>
    </row>
    <row r="47" spans="1:117" s="1" customFormat="1" x14ac:dyDescent="0.2">
      <c r="A47" s="16"/>
      <c r="B47" s="16"/>
      <c r="C47" s="16"/>
      <c r="D47" s="16"/>
      <c r="DM47" s="2"/>
    </row>
    <row r="48" spans="1:117" s="1" customFormat="1" x14ac:dyDescent="0.2">
      <c r="A48" s="16"/>
      <c r="B48" s="16"/>
      <c r="C48" s="16"/>
      <c r="D48" s="16"/>
      <c r="DM48" s="2"/>
    </row>
    <row r="49" spans="1:117" s="1" customFormat="1" x14ac:dyDescent="0.2">
      <c r="A49" s="16"/>
      <c r="B49" s="16"/>
      <c r="C49" s="16"/>
      <c r="D49" s="16"/>
      <c r="DM49" s="2"/>
    </row>
    <row r="50" spans="1:117" s="1" customFormat="1" x14ac:dyDescent="0.2">
      <c r="A50" s="16"/>
      <c r="B50" s="16"/>
      <c r="C50" s="16"/>
      <c r="D50" s="16"/>
      <c r="DM50" s="2"/>
    </row>
    <row r="51" spans="1:117" s="1" customFormat="1" x14ac:dyDescent="0.2">
      <c r="A51" s="16"/>
      <c r="B51" s="16"/>
      <c r="C51" s="16"/>
      <c r="D51" s="16"/>
      <c r="DM51" s="2"/>
    </row>
    <row r="52" spans="1:117" s="1" customFormat="1" x14ac:dyDescent="0.2">
      <c r="A52" s="16"/>
      <c r="B52" s="16"/>
      <c r="C52" s="16"/>
      <c r="D52" s="16"/>
      <c r="DM52" s="2"/>
    </row>
    <row r="53" spans="1:117" s="1" customFormat="1" x14ac:dyDescent="0.2">
      <c r="A53" s="16"/>
      <c r="B53" s="16"/>
      <c r="C53" s="16"/>
      <c r="D53" s="16"/>
      <c r="DM53" s="2"/>
    </row>
    <row r="54" spans="1:117" s="1" customFormat="1" x14ac:dyDescent="0.2">
      <c r="A54" s="16"/>
      <c r="B54" s="16"/>
      <c r="C54" s="16"/>
      <c r="D54" s="16"/>
    </row>
    <row r="55" spans="1:117" s="1" customFormat="1" x14ac:dyDescent="0.2">
      <c r="A55" s="16"/>
      <c r="B55" s="16"/>
      <c r="C55" s="16"/>
      <c r="D55" s="16"/>
    </row>
    <row r="56" spans="1:117" s="1" customFormat="1" x14ac:dyDescent="0.2">
      <c r="A56" s="16"/>
      <c r="B56" s="16"/>
      <c r="C56" s="16"/>
      <c r="D56" s="16"/>
    </row>
    <row r="57" spans="1:117" s="1" customFormat="1" x14ac:dyDescent="0.2">
      <c r="A57" s="16"/>
      <c r="B57" s="16"/>
      <c r="C57" s="16"/>
      <c r="D57" s="16"/>
    </row>
    <row r="58" spans="1:117" s="1" customFormat="1" x14ac:dyDescent="0.2">
      <c r="A58" s="16"/>
      <c r="B58" s="16"/>
      <c r="C58" s="16"/>
      <c r="D58" s="16"/>
    </row>
    <row r="59" spans="1:117" s="1" customFormat="1" x14ac:dyDescent="0.2">
      <c r="A59" s="16"/>
      <c r="B59" s="16"/>
      <c r="C59" s="16"/>
      <c r="D59" s="16"/>
    </row>
    <row r="60" spans="1:117" s="1" customFormat="1" x14ac:dyDescent="0.2">
      <c r="A60" s="16"/>
      <c r="B60" s="16"/>
      <c r="C60" s="16"/>
      <c r="D60" s="16"/>
    </row>
    <row r="61" spans="1:117" s="1" customFormat="1" x14ac:dyDescent="0.2">
      <c r="A61" s="16"/>
      <c r="B61" s="16"/>
      <c r="C61" s="16"/>
      <c r="D61" s="16"/>
    </row>
    <row r="62" spans="1:117" s="1" customFormat="1" x14ac:dyDescent="0.2">
      <c r="A62" s="16"/>
      <c r="B62" s="16"/>
      <c r="C62" s="16"/>
      <c r="D62" s="16"/>
    </row>
    <row r="63" spans="1:117" s="1" customFormat="1" x14ac:dyDescent="0.2">
      <c r="A63" s="16"/>
      <c r="B63" s="16"/>
      <c r="C63" s="16"/>
      <c r="D63" s="16"/>
    </row>
    <row r="64" spans="1:117" s="1" customFormat="1" x14ac:dyDescent="0.2">
      <c r="A64" s="16"/>
      <c r="B64" s="16"/>
      <c r="C64" s="16"/>
      <c r="D64" s="16"/>
    </row>
    <row r="65" spans="1:4" s="1" customFormat="1" x14ac:dyDescent="0.2">
      <c r="A65" s="16"/>
      <c r="B65" s="16"/>
      <c r="C65" s="16"/>
      <c r="D65" s="16"/>
    </row>
    <row r="66" spans="1:4" s="1" customFormat="1" x14ac:dyDescent="0.2">
      <c r="A66" s="16"/>
      <c r="B66" s="16"/>
      <c r="C66" s="16"/>
      <c r="D66" s="16"/>
    </row>
    <row r="67" spans="1:4" s="1" customFormat="1" x14ac:dyDescent="0.2">
      <c r="A67" s="16"/>
      <c r="B67" s="16"/>
      <c r="C67" s="16"/>
      <c r="D67" s="16"/>
    </row>
    <row r="68" spans="1:4" s="1" customFormat="1" x14ac:dyDescent="0.2">
      <c r="A68" s="16"/>
      <c r="B68" s="16"/>
      <c r="C68" s="16"/>
      <c r="D68" s="16"/>
    </row>
    <row r="69" spans="1:4" s="1" customFormat="1" x14ac:dyDescent="0.2">
      <c r="A69" s="16"/>
      <c r="B69" s="16"/>
      <c r="C69" s="16"/>
      <c r="D69" s="16"/>
    </row>
    <row r="70" spans="1:4" s="1" customFormat="1" x14ac:dyDescent="0.2">
      <c r="A70" s="16"/>
      <c r="B70" s="16"/>
      <c r="C70" s="16"/>
      <c r="D70" s="16"/>
    </row>
    <row r="71" spans="1:4" s="1" customFormat="1" x14ac:dyDescent="0.2">
      <c r="A71" s="16"/>
      <c r="B71" s="16"/>
      <c r="C71" s="16"/>
      <c r="D71" s="16"/>
    </row>
    <row r="72" spans="1:4" s="1" customFormat="1" x14ac:dyDescent="0.2">
      <c r="A72" s="16"/>
      <c r="B72" s="16"/>
      <c r="C72" s="16"/>
      <c r="D72" s="16"/>
    </row>
    <row r="73" spans="1:4" s="1" customFormat="1" x14ac:dyDescent="0.2">
      <c r="A73" s="16"/>
      <c r="B73" s="16"/>
      <c r="C73" s="16"/>
      <c r="D73" s="16"/>
    </row>
    <row r="74" spans="1:4" s="1" customFormat="1" x14ac:dyDescent="0.2">
      <c r="A74" s="16"/>
      <c r="B74" s="16"/>
      <c r="C74" s="16"/>
      <c r="D74" s="16"/>
    </row>
    <row r="75" spans="1:4" s="1" customFormat="1" x14ac:dyDescent="0.2">
      <c r="A75" s="16"/>
      <c r="B75" s="16"/>
      <c r="C75" s="16"/>
      <c r="D75" s="16"/>
    </row>
    <row r="76" spans="1:4" s="1" customFormat="1" x14ac:dyDescent="0.2">
      <c r="A76" s="16"/>
      <c r="B76" s="16"/>
      <c r="C76" s="16"/>
      <c r="D76" s="16"/>
    </row>
    <row r="77" spans="1:4" s="1" customFormat="1" x14ac:dyDescent="0.2">
      <c r="A77" s="16"/>
      <c r="B77" s="16"/>
      <c r="C77" s="16"/>
      <c r="D77" s="16"/>
    </row>
    <row r="78" spans="1:4" s="1" customFormat="1" x14ac:dyDescent="0.2">
      <c r="A78" s="16"/>
      <c r="B78" s="16"/>
      <c r="C78" s="16"/>
      <c r="D78" s="16"/>
    </row>
    <row r="79" spans="1:4" s="1" customFormat="1" x14ac:dyDescent="0.2">
      <c r="A79" s="16"/>
      <c r="B79" s="16"/>
      <c r="C79" s="16"/>
      <c r="D79" s="16"/>
    </row>
    <row r="80" spans="1:4" s="1" customFormat="1" x14ac:dyDescent="0.2">
      <c r="A80" s="16"/>
      <c r="B80" s="16"/>
      <c r="C80" s="16"/>
      <c r="D80" s="16"/>
    </row>
    <row r="81" spans="1:4" s="1" customFormat="1" x14ac:dyDescent="0.2">
      <c r="A81" s="16"/>
      <c r="B81" s="16"/>
      <c r="C81" s="16"/>
      <c r="D81" s="16"/>
    </row>
    <row r="82" spans="1:4" s="1" customFormat="1" x14ac:dyDescent="0.2">
      <c r="A82" s="16"/>
      <c r="B82" s="16"/>
      <c r="C82" s="16"/>
      <c r="D82" s="16"/>
    </row>
    <row r="83" spans="1:4" s="1" customFormat="1" x14ac:dyDescent="0.2">
      <c r="A83" s="16"/>
      <c r="B83" s="16"/>
      <c r="C83" s="16"/>
      <c r="D83" s="16"/>
    </row>
    <row r="84" spans="1:4" s="1" customFormat="1" x14ac:dyDescent="0.2">
      <c r="A84" s="16"/>
      <c r="B84" s="16"/>
      <c r="C84" s="16"/>
      <c r="D84" s="16"/>
    </row>
    <row r="85" spans="1:4" s="1" customFormat="1" x14ac:dyDescent="0.2">
      <c r="A85" s="16"/>
      <c r="B85" s="16"/>
      <c r="C85" s="16"/>
      <c r="D85" s="16"/>
    </row>
    <row r="86" spans="1:4" s="1" customFormat="1" x14ac:dyDescent="0.2">
      <c r="A86" s="16"/>
      <c r="B86" s="16"/>
      <c r="C86" s="16"/>
      <c r="D86" s="16"/>
    </row>
    <row r="87" spans="1:4" s="1" customFormat="1" x14ac:dyDescent="0.2">
      <c r="A87" s="16"/>
      <c r="B87" s="16"/>
      <c r="C87" s="16"/>
      <c r="D87" s="16"/>
    </row>
    <row r="88" spans="1:4" s="1" customFormat="1" x14ac:dyDescent="0.2">
      <c r="A88" s="16"/>
      <c r="B88" s="16"/>
      <c r="C88" s="16"/>
      <c r="D88" s="16"/>
    </row>
    <row r="89" spans="1:4" s="1" customFormat="1" x14ac:dyDescent="0.2">
      <c r="A89" s="16"/>
      <c r="B89" s="16"/>
      <c r="C89" s="16"/>
      <c r="D89" s="16"/>
    </row>
    <row r="90" spans="1:4" s="1" customFormat="1" x14ac:dyDescent="0.2">
      <c r="A90" s="16"/>
      <c r="B90" s="16"/>
      <c r="C90" s="16"/>
      <c r="D90" s="16"/>
    </row>
    <row r="91" spans="1:4" s="1" customFormat="1" x14ac:dyDescent="0.2">
      <c r="A91" s="16"/>
      <c r="B91" s="16"/>
      <c r="C91" s="16"/>
      <c r="D91" s="16"/>
    </row>
    <row r="92" spans="1:4" s="1" customFormat="1" x14ac:dyDescent="0.2">
      <c r="A92" s="16"/>
      <c r="B92" s="16"/>
      <c r="C92" s="16"/>
      <c r="D92" s="16"/>
    </row>
    <row r="93" spans="1:4" s="1" customFormat="1" x14ac:dyDescent="0.2">
      <c r="A93" s="16"/>
      <c r="B93" s="16"/>
      <c r="C93" s="16"/>
      <c r="D93" s="16"/>
    </row>
    <row r="94" spans="1:4" s="1" customFormat="1" x14ac:dyDescent="0.2">
      <c r="A94" s="16"/>
      <c r="B94" s="16"/>
      <c r="C94" s="16"/>
      <c r="D94" s="16"/>
    </row>
    <row r="95" spans="1:4" s="1" customFormat="1" x14ac:dyDescent="0.2">
      <c r="A95" s="16"/>
      <c r="B95" s="16"/>
      <c r="C95" s="16"/>
      <c r="D95" s="16"/>
    </row>
    <row r="96" spans="1:4" s="1" customFormat="1" x14ac:dyDescent="0.2">
      <c r="A96" s="16"/>
      <c r="B96" s="16"/>
      <c r="C96" s="16"/>
      <c r="D96" s="16"/>
    </row>
    <row r="97" spans="1:4" s="1" customFormat="1" x14ac:dyDescent="0.2">
      <c r="A97" s="16"/>
      <c r="B97" s="16"/>
      <c r="C97" s="16"/>
      <c r="D97" s="16"/>
    </row>
    <row r="98" spans="1:4" s="1" customFormat="1" x14ac:dyDescent="0.2">
      <c r="A98" s="16"/>
      <c r="B98" s="16"/>
      <c r="C98" s="16"/>
      <c r="D98" s="16"/>
    </row>
    <row r="99" spans="1:4" s="1" customFormat="1" x14ac:dyDescent="0.2">
      <c r="A99" s="16"/>
      <c r="B99" s="16"/>
      <c r="C99" s="16"/>
      <c r="D99" s="16"/>
    </row>
    <row r="100" spans="1:4" s="1" customFormat="1" x14ac:dyDescent="0.2">
      <c r="A100" s="16"/>
      <c r="B100" s="16"/>
      <c r="C100" s="16"/>
      <c r="D100" s="16"/>
    </row>
    <row r="101" spans="1:4" s="1" customFormat="1" x14ac:dyDescent="0.2">
      <c r="A101" s="16"/>
      <c r="B101" s="16"/>
      <c r="C101" s="16"/>
      <c r="D101" s="16"/>
    </row>
    <row r="102" spans="1:4" s="1" customFormat="1" x14ac:dyDescent="0.2">
      <c r="A102" s="16"/>
      <c r="B102" s="16"/>
      <c r="C102" s="16"/>
      <c r="D102" s="16"/>
    </row>
    <row r="103" spans="1:4" s="1" customFormat="1" x14ac:dyDescent="0.2">
      <c r="A103" s="16"/>
      <c r="B103" s="16"/>
      <c r="C103" s="16"/>
      <c r="D103" s="16"/>
    </row>
    <row r="104" spans="1:4" s="1" customFormat="1" x14ac:dyDescent="0.2">
      <c r="A104" s="16"/>
      <c r="B104" s="16"/>
      <c r="C104" s="16"/>
      <c r="D104" s="16"/>
    </row>
    <row r="105" spans="1:4" s="1" customFormat="1" x14ac:dyDescent="0.2">
      <c r="A105" s="16"/>
      <c r="B105" s="16"/>
      <c r="C105" s="16"/>
      <c r="D105" s="16"/>
    </row>
    <row r="106" spans="1:4" s="1" customFormat="1" x14ac:dyDescent="0.2">
      <c r="A106" s="16"/>
      <c r="B106" s="16"/>
      <c r="C106" s="16"/>
      <c r="D106" s="16"/>
    </row>
    <row r="107" spans="1:4" s="1" customFormat="1" x14ac:dyDescent="0.2">
      <c r="A107" s="16"/>
      <c r="B107" s="16"/>
      <c r="C107" s="16"/>
      <c r="D107" s="16"/>
    </row>
    <row r="108" spans="1:4" s="1" customFormat="1" x14ac:dyDescent="0.2">
      <c r="A108" s="16"/>
      <c r="B108" s="16"/>
      <c r="C108" s="16"/>
      <c r="D108" s="16"/>
    </row>
    <row r="109" spans="1:4" s="1" customFormat="1" x14ac:dyDescent="0.2">
      <c r="A109" s="16"/>
      <c r="B109" s="16"/>
      <c r="C109" s="16"/>
      <c r="D109" s="16"/>
    </row>
    <row r="110" spans="1:4" s="1" customFormat="1" x14ac:dyDescent="0.2">
      <c r="A110" s="16"/>
      <c r="B110" s="16"/>
      <c r="C110" s="16"/>
      <c r="D110" s="16"/>
    </row>
    <row r="111" spans="1:4" s="1" customFormat="1" x14ac:dyDescent="0.2">
      <c r="A111" s="16"/>
      <c r="B111" s="16"/>
      <c r="C111" s="16"/>
      <c r="D111" s="16"/>
    </row>
    <row r="112" spans="1:4" s="1" customFormat="1" x14ac:dyDescent="0.2">
      <c r="A112" s="16"/>
      <c r="B112" s="16"/>
      <c r="C112" s="16"/>
      <c r="D112" s="16"/>
    </row>
    <row r="113" spans="1:4" s="1" customFormat="1" x14ac:dyDescent="0.2">
      <c r="A113" s="16"/>
      <c r="B113" s="16"/>
      <c r="C113" s="16"/>
      <c r="D113" s="16"/>
    </row>
    <row r="114" spans="1:4" s="1" customFormat="1" x14ac:dyDescent="0.2">
      <c r="A114" s="16"/>
      <c r="B114" s="16"/>
      <c r="C114" s="16"/>
      <c r="D114" s="16"/>
    </row>
    <row r="115" spans="1:4" s="1" customFormat="1" x14ac:dyDescent="0.2">
      <c r="A115" s="16"/>
      <c r="B115" s="16"/>
      <c r="C115" s="16"/>
      <c r="D115" s="16"/>
    </row>
    <row r="116" spans="1:4" s="1" customFormat="1" x14ac:dyDescent="0.2">
      <c r="A116" s="16"/>
      <c r="B116" s="16"/>
      <c r="C116" s="16"/>
      <c r="D116" s="16"/>
    </row>
    <row r="117" spans="1:4" s="1" customFormat="1" x14ac:dyDescent="0.2">
      <c r="A117" s="16"/>
      <c r="B117" s="16"/>
      <c r="C117" s="16"/>
      <c r="D117" s="16"/>
    </row>
    <row r="118" spans="1:4" s="1" customFormat="1" x14ac:dyDescent="0.2">
      <c r="A118" s="16"/>
      <c r="B118" s="16"/>
      <c r="C118" s="16"/>
      <c r="D118" s="16"/>
    </row>
    <row r="119" spans="1:4" s="1" customFormat="1" x14ac:dyDescent="0.2">
      <c r="A119" s="16"/>
      <c r="B119" s="16"/>
      <c r="C119" s="16"/>
      <c r="D119" s="16"/>
    </row>
    <row r="120" spans="1:4" s="1" customFormat="1" x14ac:dyDescent="0.2">
      <c r="A120" s="16"/>
      <c r="B120" s="16"/>
      <c r="C120" s="16"/>
      <c r="D120" s="16"/>
    </row>
    <row r="121" spans="1:4" s="1" customFormat="1" x14ac:dyDescent="0.2">
      <c r="A121" s="16"/>
      <c r="B121" s="16"/>
      <c r="C121" s="16"/>
      <c r="D121" s="16"/>
    </row>
    <row r="122" spans="1:4" s="1" customFormat="1" x14ac:dyDescent="0.2">
      <c r="A122" s="16"/>
      <c r="B122" s="16"/>
      <c r="C122" s="16"/>
      <c r="D122" s="16"/>
    </row>
    <row r="123" spans="1:4" s="1" customFormat="1" x14ac:dyDescent="0.2">
      <c r="A123" s="16"/>
      <c r="B123" s="16"/>
      <c r="C123" s="16"/>
      <c r="D123" s="16"/>
    </row>
    <row r="124" spans="1:4" s="1" customFormat="1" x14ac:dyDescent="0.2">
      <c r="A124" s="16"/>
      <c r="B124" s="16"/>
      <c r="C124" s="16"/>
      <c r="D124" s="16"/>
    </row>
    <row r="125" spans="1:4" s="1" customFormat="1" x14ac:dyDescent="0.2">
      <c r="A125" s="16"/>
      <c r="B125" s="16"/>
      <c r="C125" s="16"/>
      <c r="D125" s="16"/>
    </row>
    <row r="126" spans="1:4" s="1" customFormat="1" x14ac:dyDescent="0.2">
      <c r="A126" s="16"/>
      <c r="B126" s="16"/>
      <c r="C126" s="16"/>
      <c r="D126" s="16"/>
    </row>
    <row r="127" spans="1:4" s="1" customFormat="1" x14ac:dyDescent="0.2">
      <c r="A127" s="16"/>
      <c r="B127" s="16"/>
      <c r="C127" s="16"/>
      <c r="D127" s="16"/>
    </row>
    <row r="128" spans="1:4" s="1" customFormat="1" x14ac:dyDescent="0.2">
      <c r="A128" s="16"/>
      <c r="B128" s="16"/>
      <c r="C128" s="16"/>
      <c r="D128" s="16"/>
    </row>
    <row r="129" spans="1:4" s="1" customFormat="1" x14ac:dyDescent="0.2">
      <c r="A129" s="16"/>
      <c r="B129" s="16"/>
      <c r="C129" s="16"/>
      <c r="D129" s="16"/>
    </row>
    <row r="130" spans="1:4" s="1" customFormat="1" x14ac:dyDescent="0.2">
      <c r="A130" s="16"/>
      <c r="B130" s="16"/>
      <c r="C130" s="16"/>
      <c r="D130" s="16"/>
    </row>
    <row r="131" spans="1:4" s="1" customFormat="1" x14ac:dyDescent="0.2">
      <c r="A131" s="16"/>
      <c r="B131" s="16"/>
      <c r="C131" s="16"/>
      <c r="D131" s="16"/>
    </row>
    <row r="132" spans="1:4" s="1" customFormat="1" x14ac:dyDescent="0.2">
      <c r="A132" s="16"/>
      <c r="B132" s="16"/>
      <c r="C132" s="16"/>
      <c r="D132" s="16"/>
    </row>
    <row r="133" spans="1:4" s="1" customFormat="1" x14ac:dyDescent="0.2">
      <c r="A133" s="16"/>
      <c r="B133" s="16"/>
      <c r="C133" s="16"/>
      <c r="D133" s="16"/>
    </row>
    <row r="134" spans="1:4" s="1" customFormat="1" x14ac:dyDescent="0.2">
      <c r="A134" s="16"/>
      <c r="B134" s="16"/>
      <c r="C134" s="16"/>
      <c r="D134" s="16"/>
    </row>
    <row r="135" spans="1:4" s="1" customFormat="1" x14ac:dyDescent="0.2">
      <c r="A135" s="16"/>
      <c r="B135" s="16"/>
      <c r="C135" s="16"/>
      <c r="D135" s="16"/>
    </row>
    <row r="136" spans="1:4" s="1" customFormat="1" x14ac:dyDescent="0.2">
      <c r="A136" s="16"/>
      <c r="B136" s="16"/>
      <c r="C136" s="16"/>
      <c r="D136" s="16"/>
    </row>
    <row r="137" spans="1:4" s="1" customFormat="1" x14ac:dyDescent="0.2">
      <c r="A137" s="16"/>
      <c r="B137" s="16"/>
      <c r="C137" s="16"/>
      <c r="D137" s="16"/>
    </row>
    <row r="138" spans="1:4" s="1" customFormat="1" x14ac:dyDescent="0.2">
      <c r="A138" s="16"/>
      <c r="B138" s="16"/>
      <c r="C138" s="16"/>
      <c r="D138" s="16"/>
    </row>
    <row r="139" spans="1:4" s="1" customFormat="1" x14ac:dyDescent="0.2">
      <c r="A139" s="16"/>
      <c r="B139" s="16"/>
      <c r="C139" s="16"/>
      <c r="D139" s="16"/>
    </row>
    <row r="140" spans="1:4" s="1" customFormat="1" x14ac:dyDescent="0.2">
      <c r="A140" s="16"/>
      <c r="B140" s="16"/>
      <c r="C140" s="16"/>
      <c r="D140" s="16"/>
    </row>
    <row r="141" spans="1:4" s="1" customFormat="1" x14ac:dyDescent="0.2">
      <c r="A141" s="16"/>
      <c r="B141" s="16"/>
      <c r="C141" s="16"/>
      <c r="D141" s="16"/>
    </row>
    <row r="142" spans="1:4" s="1" customFormat="1" x14ac:dyDescent="0.2">
      <c r="A142" s="16"/>
      <c r="B142" s="16"/>
      <c r="C142" s="16"/>
      <c r="D142" s="16"/>
    </row>
    <row r="143" spans="1:4" s="1" customFormat="1" x14ac:dyDescent="0.2">
      <c r="A143" s="16"/>
      <c r="B143" s="16"/>
      <c r="C143" s="16"/>
      <c r="D143" s="16"/>
    </row>
    <row r="144" spans="1:4" s="1" customFormat="1" x14ac:dyDescent="0.2">
      <c r="A144" s="16"/>
      <c r="B144" s="16"/>
      <c r="C144" s="16"/>
      <c r="D144" s="16"/>
    </row>
    <row r="145" spans="1:4" s="1" customFormat="1" x14ac:dyDescent="0.2">
      <c r="A145" s="16"/>
      <c r="B145" s="16"/>
      <c r="C145" s="16"/>
      <c r="D145" s="16"/>
    </row>
    <row r="146" spans="1:4" s="1" customFormat="1" x14ac:dyDescent="0.2">
      <c r="A146" s="16"/>
      <c r="B146" s="16"/>
      <c r="C146" s="16"/>
      <c r="D146" s="16"/>
    </row>
    <row r="147" spans="1:4" s="1" customFormat="1" x14ac:dyDescent="0.2">
      <c r="A147" s="16"/>
      <c r="B147" s="16"/>
      <c r="C147" s="16"/>
      <c r="D147" s="16"/>
    </row>
    <row r="148" spans="1:4" s="1" customFormat="1" x14ac:dyDescent="0.2">
      <c r="A148" s="16"/>
      <c r="B148" s="16"/>
      <c r="C148" s="16"/>
      <c r="D148" s="16"/>
    </row>
    <row r="149" spans="1:4" s="1" customFormat="1" x14ac:dyDescent="0.2">
      <c r="A149" s="16"/>
      <c r="B149" s="16"/>
      <c r="C149" s="16"/>
      <c r="D149" s="16"/>
    </row>
    <row r="150" spans="1:4" s="1" customFormat="1" x14ac:dyDescent="0.2">
      <c r="A150" s="16"/>
      <c r="B150" s="16"/>
      <c r="C150" s="16"/>
      <c r="D150" s="16"/>
    </row>
    <row r="151" spans="1:4" s="1" customFormat="1" x14ac:dyDescent="0.2">
      <c r="A151" s="16"/>
      <c r="B151" s="16"/>
      <c r="C151" s="16"/>
      <c r="D151" s="16"/>
    </row>
    <row r="152" spans="1:4" s="1" customFormat="1" x14ac:dyDescent="0.2">
      <c r="A152" s="16"/>
      <c r="B152" s="16"/>
      <c r="C152" s="16"/>
      <c r="D152" s="16"/>
    </row>
    <row r="153" spans="1:4" s="1" customFormat="1" x14ac:dyDescent="0.2">
      <c r="A153" s="16"/>
      <c r="B153" s="16"/>
      <c r="C153" s="16"/>
      <c r="D153" s="16"/>
    </row>
    <row r="154" spans="1:4" s="1" customFormat="1" x14ac:dyDescent="0.2">
      <c r="A154" s="16"/>
      <c r="B154" s="16"/>
      <c r="C154" s="16"/>
      <c r="D154" s="16"/>
    </row>
    <row r="155" spans="1:4" s="1" customFormat="1" x14ac:dyDescent="0.2">
      <c r="A155" s="16"/>
      <c r="B155" s="16"/>
      <c r="C155" s="16"/>
      <c r="D155" s="16"/>
    </row>
    <row r="156" spans="1:4" s="1" customFormat="1" x14ac:dyDescent="0.2">
      <c r="A156" s="16"/>
      <c r="B156" s="16"/>
      <c r="C156" s="16"/>
      <c r="D156" s="16"/>
    </row>
    <row r="157" spans="1:4" s="1" customFormat="1" x14ac:dyDescent="0.2">
      <c r="A157" s="16"/>
      <c r="B157" s="16"/>
      <c r="C157" s="16"/>
      <c r="D157" s="16"/>
    </row>
    <row r="158" spans="1:4" s="1" customFormat="1" x14ac:dyDescent="0.2">
      <c r="A158" s="16"/>
      <c r="B158" s="16"/>
      <c r="C158" s="16"/>
      <c r="D158" s="16"/>
    </row>
    <row r="159" spans="1:4" s="1" customFormat="1" x14ac:dyDescent="0.2">
      <c r="A159" s="16"/>
      <c r="B159" s="16"/>
      <c r="C159" s="16"/>
      <c r="D159" s="16"/>
    </row>
    <row r="160" spans="1:4" s="1" customFormat="1" x14ac:dyDescent="0.2">
      <c r="A160" s="16"/>
      <c r="B160" s="16"/>
      <c r="C160" s="16"/>
      <c r="D160" s="16"/>
    </row>
    <row r="161" spans="1:4" s="1" customFormat="1" x14ac:dyDescent="0.2">
      <c r="A161" s="16"/>
      <c r="B161" s="16"/>
      <c r="C161" s="16"/>
      <c r="D161" s="16"/>
    </row>
    <row r="162" spans="1:4" s="1" customFormat="1" x14ac:dyDescent="0.2">
      <c r="A162" s="16"/>
      <c r="B162" s="16"/>
      <c r="C162" s="16"/>
      <c r="D162" s="16"/>
    </row>
    <row r="163" spans="1:4" s="1" customFormat="1" x14ac:dyDescent="0.2">
      <c r="A163" s="16"/>
      <c r="B163" s="16"/>
      <c r="C163" s="16"/>
      <c r="D163" s="16"/>
    </row>
    <row r="164" spans="1:4" s="1" customFormat="1" x14ac:dyDescent="0.2">
      <c r="A164" s="16"/>
      <c r="B164" s="16"/>
      <c r="C164" s="16"/>
      <c r="D164" s="16"/>
    </row>
    <row r="165" spans="1:4" s="1" customFormat="1" x14ac:dyDescent="0.2">
      <c r="A165" s="16"/>
      <c r="B165" s="16"/>
      <c r="C165" s="16"/>
      <c r="D165" s="16"/>
    </row>
    <row r="166" spans="1:4" s="1" customFormat="1" x14ac:dyDescent="0.2">
      <c r="A166" s="16"/>
      <c r="B166" s="16"/>
      <c r="C166" s="16"/>
      <c r="D166" s="16"/>
    </row>
    <row r="167" spans="1:4" s="1" customFormat="1" x14ac:dyDescent="0.2">
      <c r="A167" s="16"/>
      <c r="B167" s="16"/>
      <c r="C167" s="16"/>
      <c r="D167" s="16"/>
    </row>
    <row r="168" spans="1:4" s="1" customFormat="1" x14ac:dyDescent="0.2">
      <c r="A168" s="16"/>
      <c r="B168" s="16"/>
      <c r="C168" s="16"/>
      <c r="D168" s="16"/>
    </row>
    <row r="169" spans="1:4" s="1" customFormat="1" x14ac:dyDescent="0.2">
      <c r="A169" s="16"/>
      <c r="B169" s="16"/>
      <c r="C169" s="16"/>
      <c r="D169" s="16"/>
    </row>
    <row r="170" spans="1:4" s="1" customFormat="1" x14ac:dyDescent="0.2">
      <c r="A170" s="16"/>
      <c r="B170" s="16"/>
      <c r="C170" s="16"/>
      <c r="D170" s="16"/>
    </row>
    <row r="171" spans="1:4" s="1" customFormat="1" x14ac:dyDescent="0.2">
      <c r="A171" s="16"/>
      <c r="B171" s="16"/>
      <c r="C171" s="16"/>
      <c r="D171" s="16"/>
    </row>
    <row r="172" spans="1:4" s="1" customFormat="1" x14ac:dyDescent="0.2">
      <c r="A172" s="16"/>
      <c r="B172" s="16"/>
      <c r="C172" s="16"/>
      <c r="D172" s="16"/>
    </row>
    <row r="173" spans="1:4" s="1" customFormat="1" x14ac:dyDescent="0.2">
      <c r="A173" s="16"/>
      <c r="B173" s="16"/>
      <c r="C173" s="16"/>
      <c r="D173" s="16"/>
    </row>
    <row r="174" spans="1:4" s="1" customFormat="1" x14ac:dyDescent="0.2">
      <c r="A174" s="16"/>
      <c r="B174" s="16"/>
      <c r="C174" s="16"/>
      <c r="D174" s="16"/>
    </row>
    <row r="175" spans="1:4" s="1" customFormat="1" x14ac:dyDescent="0.2">
      <c r="A175" s="16"/>
      <c r="B175" s="16"/>
      <c r="C175" s="16"/>
      <c r="D175" s="16"/>
    </row>
    <row r="176" spans="1:4" s="1" customFormat="1" x14ac:dyDescent="0.2">
      <c r="A176" s="16"/>
      <c r="B176" s="16"/>
      <c r="C176" s="16"/>
      <c r="D176" s="16"/>
    </row>
    <row r="177" spans="1:4" s="1" customFormat="1" x14ac:dyDescent="0.2">
      <c r="A177" s="16"/>
      <c r="B177" s="16"/>
      <c r="C177" s="16"/>
      <c r="D177" s="16"/>
    </row>
    <row r="178" spans="1:4" s="1" customFormat="1" x14ac:dyDescent="0.2">
      <c r="A178" s="16"/>
      <c r="B178" s="16"/>
      <c r="C178" s="16"/>
      <c r="D178" s="16"/>
    </row>
    <row r="179" spans="1:4" s="1" customFormat="1" x14ac:dyDescent="0.2">
      <c r="A179" s="16"/>
      <c r="B179" s="16"/>
      <c r="C179" s="16"/>
      <c r="D179" s="16"/>
    </row>
    <row r="180" spans="1:4" s="1" customFormat="1" x14ac:dyDescent="0.2">
      <c r="A180" s="16"/>
      <c r="B180" s="16"/>
      <c r="C180" s="16"/>
      <c r="D180" s="16"/>
    </row>
    <row r="181" spans="1:4" s="1" customFormat="1" x14ac:dyDescent="0.2">
      <c r="A181" s="16"/>
      <c r="B181" s="16"/>
      <c r="C181" s="16"/>
      <c r="D181" s="16"/>
    </row>
    <row r="182" spans="1:4" s="1" customFormat="1" x14ac:dyDescent="0.2">
      <c r="A182" s="16"/>
      <c r="B182" s="16"/>
      <c r="C182" s="16"/>
      <c r="D182" s="16"/>
    </row>
    <row r="183" spans="1:4" s="1" customFormat="1" x14ac:dyDescent="0.2">
      <c r="A183" s="16"/>
      <c r="B183" s="16"/>
      <c r="C183" s="16"/>
      <c r="D183" s="16"/>
    </row>
    <row r="184" spans="1:4" s="1" customFormat="1" x14ac:dyDescent="0.2">
      <c r="A184" s="16"/>
      <c r="B184" s="16"/>
      <c r="C184" s="16"/>
      <c r="D184" s="16"/>
    </row>
    <row r="185" spans="1:4" s="1" customFormat="1" x14ac:dyDescent="0.2">
      <c r="A185" s="16"/>
      <c r="B185" s="16"/>
      <c r="C185" s="16"/>
      <c r="D185" s="16"/>
    </row>
    <row r="186" spans="1:4" s="1" customFormat="1" x14ac:dyDescent="0.2">
      <c r="A186" s="16"/>
      <c r="B186" s="16"/>
      <c r="C186" s="16"/>
      <c r="D186" s="16"/>
    </row>
    <row r="187" spans="1:4" s="1" customFormat="1" x14ac:dyDescent="0.2">
      <c r="A187" s="16"/>
      <c r="B187" s="16"/>
      <c r="C187" s="16"/>
      <c r="D187" s="16"/>
    </row>
    <row r="188" spans="1:4" s="1" customFormat="1" x14ac:dyDescent="0.2">
      <c r="A188" s="16"/>
      <c r="B188" s="16"/>
      <c r="C188" s="16"/>
      <c r="D188" s="16"/>
    </row>
    <row r="189" spans="1:4" s="1" customFormat="1" x14ac:dyDescent="0.2">
      <c r="A189" s="16"/>
      <c r="B189" s="16"/>
      <c r="C189" s="16"/>
      <c r="D189" s="16"/>
    </row>
    <row r="190" spans="1:4" s="1" customFormat="1" x14ac:dyDescent="0.2">
      <c r="A190" s="16"/>
      <c r="B190" s="16"/>
      <c r="C190" s="16"/>
      <c r="D190" s="16"/>
    </row>
    <row r="191" spans="1:4" s="1" customFormat="1" x14ac:dyDescent="0.2">
      <c r="A191" s="16"/>
      <c r="B191" s="16"/>
      <c r="C191" s="16"/>
      <c r="D191" s="16"/>
    </row>
    <row r="192" spans="1:4" s="1" customFormat="1" x14ac:dyDescent="0.2">
      <c r="A192" s="16"/>
      <c r="B192" s="16"/>
      <c r="C192" s="16"/>
      <c r="D192" s="16"/>
    </row>
    <row r="193" spans="1:4" s="1" customFormat="1" x14ac:dyDescent="0.2">
      <c r="A193" s="16"/>
      <c r="B193" s="16"/>
      <c r="C193" s="16"/>
      <c r="D193" s="16"/>
    </row>
    <row r="194" spans="1:4" s="1" customFormat="1" x14ac:dyDescent="0.2">
      <c r="A194" s="16"/>
      <c r="B194" s="16"/>
      <c r="C194" s="16"/>
      <c r="D194" s="16"/>
    </row>
    <row r="195" spans="1:4" s="1" customFormat="1" x14ac:dyDescent="0.2">
      <c r="A195" s="16"/>
      <c r="B195" s="16"/>
      <c r="C195" s="16"/>
      <c r="D195" s="16"/>
    </row>
    <row r="196" spans="1:4" s="1" customFormat="1" x14ac:dyDescent="0.2">
      <c r="A196" s="16"/>
      <c r="B196" s="16"/>
      <c r="C196" s="16"/>
      <c r="D196" s="16"/>
    </row>
    <row r="197" spans="1:4" s="1" customFormat="1" x14ac:dyDescent="0.2">
      <c r="A197" s="16"/>
      <c r="B197" s="16"/>
      <c r="C197" s="16"/>
      <c r="D197" s="16"/>
    </row>
    <row r="198" spans="1:4" s="1" customFormat="1" x14ac:dyDescent="0.2">
      <c r="A198" s="16"/>
      <c r="B198" s="16"/>
      <c r="C198" s="16"/>
      <c r="D198" s="16"/>
    </row>
    <row r="199" spans="1:4" s="1" customFormat="1" x14ac:dyDescent="0.2">
      <c r="A199" s="16"/>
      <c r="B199" s="16"/>
      <c r="C199" s="16"/>
      <c r="D199" s="16"/>
    </row>
    <row r="200" spans="1:4" s="1" customFormat="1" x14ac:dyDescent="0.2">
      <c r="A200" s="16"/>
      <c r="B200" s="16"/>
      <c r="C200" s="16"/>
      <c r="D200" s="16"/>
    </row>
    <row r="201" spans="1:4" s="1" customFormat="1" x14ac:dyDescent="0.2">
      <c r="A201" s="16"/>
      <c r="B201" s="16"/>
      <c r="C201" s="16"/>
      <c r="D201" s="16"/>
    </row>
    <row r="202" spans="1:4" s="1" customFormat="1" x14ac:dyDescent="0.2">
      <c r="A202" s="16"/>
      <c r="B202" s="16"/>
      <c r="C202" s="16"/>
      <c r="D202" s="16"/>
    </row>
    <row r="203" spans="1:4" s="1" customFormat="1" x14ac:dyDescent="0.2">
      <c r="A203" s="16"/>
      <c r="B203" s="16"/>
      <c r="C203" s="16"/>
      <c r="D203" s="16"/>
    </row>
    <row r="204" spans="1:4" s="1" customFormat="1" x14ac:dyDescent="0.2">
      <c r="A204" s="16"/>
      <c r="B204" s="16"/>
      <c r="C204" s="16"/>
      <c r="D204" s="16"/>
    </row>
    <row r="205" spans="1:4" s="1" customFormat="1" x14ac:dyDescent="0.2">
      <c r="A205" s="16"/>
      <c r="B205" s="16"/>
      <c r="C205" s="16"/>
      <c r="D205" s="16"/>
    </row>
    <row r="206" spans="1:4" s="1" customFormat="1" x14ac:dyDescent="0.2">
      <c r="A206" s="16"/>
      <c r="B206" s="16"/>
      <c r="C206" s="16"/>
      <c r="D206" s="16"/>
    </row>
    <row r="207" spans="1:4" s="1" customFormat="1" x14ac:dyDescent="0.2">
      <c r="A207" s="16"/>
      <c r="B207" s="16"/>
      <c r="C207" s="16"/>
      <c r="D207" s="16"/>
    </row>
    <row r="208" spans="1:4" s="1" customFormat="1" x14ac:dyDescent="0.2">
      <c r="A208" s="16"/>
      <c r="B208" s="16"/>
      <c r="C208" s="16"/>
      <c r="D208" s="16"/>
    </row>
    <row r="209" spans="1:4" s="1" customFormat="1" x14ac:dyDescent="0.2">
      <c r="A209" s="16"/>
      <c r="B209" s="16"/>
      <c r="C209" s="16"/>
      <c r="D209" s="16"/>
    </row>
    <row r="210" spans="1:4" s="1" customFormat="1" x14ac:dyDescent="0.2">
      <c r="A210" s="16"/>
      <c r="B210" s="16"/>
      <c r="C210" s="16"/>
      <c r="D210" s="16"/>
    </row>
    <row r="211" spans="1:4" s="1" customFormat="1" x14ac:dyDescent="0.2">
      <c r="A211" s="16"/>
      <c r="B211" s="16"/>
      <c r="C211" s="16"/>
      <c r="D211" s="16"/>
    </row>
    <row r="212" spans="1:4" s="1" customFormat="1" x14ac:dyDescent="0.2">
      <c r="A212" s="16"/>
      <c r="B212" s="16"/>
      <c r="C212" s="16"/>
      <c r="D212" s="16"/>
    </row>
    <row r="213" spans="1:4" s="1" customFormat="1" x14ac:dyDescent="0.2">
      <c r="A213" s="16"/>
      <c r="B213" s="16"/>
      <c r="C213" s="16"/>
      <c r="D213" s="16"/>
    </row>
    <row r="214" spans="1:4" s="1" customFormat="1" x14ac:dyDescent="0.2">
      <c r="A214" s="16"/>
      <c r="B214" s="16"/>
      <c r="C214" s="16"/>
      <c r="D214" s="16"/>
    </row>
    <row r="215" spans="1:4" s="1" customFormat="1" x14ac:dyDescent="0.2">
      <c r="A215" s="16"/>
      <c r="B215" s="16"/>
      <c r="C215" s="16"/>
      <c r="D215" s="16"/>
    </row>
    <row r="216" spans="1:4" s="1" customFormat="1" x14ac:dyDescent="0.2">
      <c r="A216" s="16"/>
      <c r="B216" s="16"/>
      <c r="C216" s="16"/>
      <c r="D216" s="16"/>
    </row>
    <row r="217" spans="1:4" s="1" customFormat="1" x14ac:dyDescent="0.2">
      <c r="A217" s="16"/>
      <c r="B217" s="16"/>
      <c r="C217" s="16"/>
      <c r="D217" s="16"/>
    </row>
    <row r="218" spans="1:4" s="1" customFormat="1" x14ac:dyDescent="0.2">
      <c r="A218" s="16"/>
      <c r="B218" s="16"/>
      <c r="C218" s="16"/>
      <c r="D218" s="16"/>
    </row>
    <row r="219" spans="1:4" s="1" customFormat="1" x14ac:dyDescent="0.2">
      <c r="A219" s="16"/>
      <c r="B219" s="16"/>
      <c r="C219" s="16"/>
      <c r="D219" s="16"/>
    </row>
    <row r="220" spans="1:4" s="1" customFormat="1" x14ac:dyDescent="0.2">
      <c r="A220" s="16"/>
      <c r="B220" s="16"/>
      <c r="C220" s="16"/>
      <c r="D220" s="16"/>
    </row>
    <row r="221" spans="1:4" s="1" customFormat="1" x14ac:dyDescent="0.2">
      <c r="A221" s="16"/>
      <c r="B221" s="16"/>
      <c r="C221" s="16"/>
      <c r="D221" s="16"/>
    </row>
    <row r="222" spans="1:4" s="1" customFormat="1" x14ac:dyDescent="0.2">
      <c r="A222" s="16"/>
      <c r="B222" s="16"/>
      <c r="C222" s="16"/>
      <c r="D222" s="16"/>
    </row>
    <row r="223" spans="1:4" s="1" customFormat="1" x14ac:dyDescent="0.2">
      <c r="A223" s="16"/>
      <c r="B223" s="16"/>
      <c r="C223" s="16"/>
      <c r="D223" s="16"/>
    </row>
    <row r="224" spans="1:4" s="1" customFormat="1" x14ac:dyDescent="0.2">
      <c r="A224" s="16"/>
      <c r="B224" s="16"/>
      <c r="C224" s="16"/>
      <c r="D224" s="16"/>
    </row>
    <row r="225" spans="1:4" s="1" customFormat="1" x14ac:dyDescent="0.2">
      <c r="A225" s="16"/>
      <c r="B225" s="16"/>
      <c r="C225" s="16"/>
      <c r="D225" s="16"/>
    </row>
    <row r="226" spans="1:4" s="1" customFormat="1" x14ac:dyDescent="0.2">
      <c r="A226" s="16"/>
      <c r="B226" s="16"/>
      <c r="C226" s="16"/>
      <c r="D226" s="16"/>
    </row>
    <row r="227" spans="1:4" s="1" customFormat="1" x14ac:dyDescent="0.2">
      <c r="A227" s="16"/>
      <c r="B227" s="16"/>
      <c r="C227" s="16"/>
      <c r="D227" s="16"/>
    </row>
    <row r="228" spans="1:4" s="1" customFormat="1" x14ac:dyDescent="0.2">
      <c r="A228" s="16"/>
      <c r="B228" s="16"/>
      <c r="C228" s="16"/>
      <c r="D228" s="16"/>
    </row>
    <row r="229" spans="1:4" s="1" customFormat="1" x14ac:dyDescent="0.2">
      <c r="A229" s="16"/>
      <c r="B229" s="16"/>
      <c r="C229" s="16"/>
      <c r="D229" s="16"/>
    </row>
    <row r="230" spans="1:4" s="1" customFormat="1" x14ac:dyDescent="0.2">
      <c r="A230" s="16"/>
      <c r="B230" s="16"/>
      <c r="C230" s="16"/>
      <c r="D230" s="16"/>
    </row>
    <row r="231" spans="1:4" s="1" customFormat="1" x14ac:dyDescent="0.2">
      <c r="A231" s="16"/>
      <c r="B231" s="16"/>
      <c r="C231" s="16"/>
      <c r="D231" s="16"/>
    </row>
    <row r="232" spans="1:4" s="1" customFormat="1" x14ac:dyDescent="0.2">
      <c r="A232" s="16"/>
      <c r="B232" s="16"/>
      <c r="C232" s="16"/>
      <c r="D232" s="16"/>
    </row>
    <row r="233" spans="1:4" s="1" customFormat="1" x14ac:dyDescent="0.2">
      <c r="A233" s="16"/>
      <c r="B233" s="16"/>
      <c r="C233" s="16"/>
      <c r="D233" s="16"/>
    </row>
    <row r="234" spans="1:4" s="1" customFormat="1" x14ac:dyDescent="0.2">
      <c r="A234" s="16"/>
      <c r="B234" s="16"/>
      <c r="C234" s="16"/>
      <c r="D234" s="16"/>
    </row>
    <row r="235" spans="1:4" s="1" customFormat="1" x14ac:dyDescent="0.2">
      <c r="A235" s="16"/>
      <c r="B235" s="16"/>
      <c r="C235" s="16"/>
      <c r="D235" s="16"/>
    </row>
    <row r="236" spans="1:4" s="1" customFormat="1" x14ac:dyDescent="0.2">
      <c r="A236" s="16"/>
      <c r="B236" s="16"/>
      <c r="C236" s="16"/>
      <c r="D236" s="16"/>
    </row>
    <row r="237" spans="1:4" s="1" customFormat="1" x14ac:dyDescent="0.2">
      <c r="A237" s="16"/>
      <c r="B237" s="16"/>
      <c r="C237" s="16"/>
      <c r="D237" s="16"/>
    </row>
    <row r="238" spans="1:4" s="1" customFormat="1" x14ac:dyDescent="0.2">
      <c r="A238" s="16"/>
      <c r="B238" s="16"/>
      <c r="C238" s="16"/>
      <c r="D238" s="16"/>
    </row>
    <row r="239" spans="1:4" s="1" customFormat="1" x14ac:dyDescent="0.2">
      <c r="A239" s="16"/>
      <c r="B239" s="16"/>
      <c r="C239" s="16"/>
      <c r="D239" s="16"/>
    </row>
    <row r="240" spans="1:4" s="1" customFormat="1" x14ac:dyDescent="0.2">
      <c r="A240" s="16"/>
      <c r="B240" s="16"/>
      <c r="C240" s="16"/>
      <c r="D240" s="16"/>
    </row>
    <row r="241" spans="1:4" s="1" customFormat="1" x14ac:dyDescent="0.2">
      <c r="A241" s="16"/>
      <c r="B241" s="16"/>
      <c r="C241" s="16"/>
      <c r="D241" s="16"/>
    </row>
    <row r="242" spans="1:4" s="1" customFormat="1" x14ac:dyDescent="0.2">
      <c r="A242" s="16"/>
      <c r="B242" s="16"/>
      <c r="C242" s="16"/>
      <c r="D242" s="16"/>
    </row>
    <row r="243" spans="1:4" s="1" customFormat="1" x14ac:dyDescent="0.2">
      <c r="A243" s="16"/>
      <c r="B243" s="16"/>
      <c r="C243" s="16"/>
      <c r="D243" s="16"/>
    </row>
    <row r="244" spans="1:4" s="1" customFormat="1" x14ac:dyDescent="0.2">
      <c r="A244" s="16"/>
      <c r="B244" s="16"/>
      <c r="C244" s="16"/>
      <c r="D244" s="16"/>
    </row>
    <row r="245" spans="1:4" s="1" customFormat="1" x14ac:dyDescent="0.2">
      <c r="A245" s="16"/>
      <c r="B245" s="16"/>
      <c r="C245" s="16"/>
      <c r="D245" s="16"/>
    </row>
    <row r="246" spans="1:4" s="1" customFormat="1" x14ac:dyDescent="0.2">
      <c r="A246" s="16"/>
      <c r="B246" s="16"/>
      <c r="C246" s="16"/>
      <c r="D246" s="16"/>
    </row>
    <row r="247" spans="1:4" s="1" customFormat="1" x14ac:dyDescent="0.2">
      <c r="A247" s="16"/>
      <c r="B247" s="16"/>
      <c r="C247" s="16"/>
      <c r="D247" s="16"/>
    </row>
    <row r="248" spans="1:4" s="1" customFormat="1" x14ac:dyDescent="0.2">
      <c r="A248" s="16"/>
      <c r="B248" s="16"/>
      <c r="C248" s="16"/>
      <c r="D248" s="16"/>
    </row>
    <row r="249" spans="1:4" s="1" customFormat="1" x14ac:dyDescent="0.2">
      <c r="A249" s="16"/>
      <c r="B249" s="16"/>
      <c r="C249" s="16"/>
      <c r="D249" s="16"/>
    </row>
    <row r="250" spans="1:4" s="1" customFormat="1" x14ac:dyDescent="0.2">
      <c r="A250" s="16"/>
      <c r="B250" s="16"/>
      <c r="C250" s="16"/>
      <c r="D250" s="16"/>
    </row>
    <row r="251" spans="1:4" s="1" customFormat="1" x14ac:dyDescent="0.2">
      <c r="A251" s="16"/>
      <c r="B251" s="16"/>
      <c r="C251" s="16"/>
      <c r="D251" s="16"/>
    </row>
    <row r="252" spans="1:4" s="1" customFormat="1" x14ac:dyDescent="0.2">
      <c r="A252" s="16"/>
      <c r="B252" s="16"/>
      <c r="C252" s="16"/>
      <c r="D252" s="16"/>
    </row>
    <row r="253" spans="1:4" s="1" customFormat="1" x14ac:dyDescent="0.2">
      <c r="A253" s="16"/>
      <c r="B253" s="16"/>
      <c r="C253" s="16"/>
      <c r="D253" s="16"/>
    </row>
    <row r="254" spans="1:4" s="1" customFormat="1" x14ac:dyDescent="0.2">
      <c r="A254" s="16"/>
      <c r="B254" s="16"/>
      <c r="C254" s="16"/>
      <c r="D254" s="16"/>
    </row>
    <row r="255" spans="1:4" s="1" customFormat="1" x14ac:dyDescent="0.2">
      <c r="A255" s="16"/>
      <c r="B255" s="16"/>
      <c r="C255" s="16"/>
      <c r="D255" s="16"/>
    </row>
    <row r="256" spans="1:4" s="1" customFormat="1" x14ac:dyDescent="0.2">
      <c r="A256" s="16"/>
      <c r="B256" s="16"/>
      <c r="C256" s="16"/>
      <c r="D256" s="16"/>
    </row>
    <row r="257" spans="1:4" s="1" customFormat="1" x14ac:dyDescent="0.2">
      <c r="A257" s="16"/>
      <c r="B257" s="16"/>
      <c r="C257" s="16"/>
      <c r="D257" s="16"/>
    </row>
    <row r="258" spans="1:4" s="1" customFormat="1" x14ac:dyDescent="0.2">
      <c r="A258" s="16"/>
      <c r="B258" s="16"/>
      <c r="C258" s="16"/>
      <c r="D258" s="16"/>
    </row>
    <row r="259" spans="1:4" s="1" customFormat="1" x14ac:dyDescent="0.2">
      <c r="A259" s="16"/>
      <c r="B259" s="16"/>
      <c r="C259" s="16"/>
      <c r="D259" s="16"/>
    </row>
    <row r="260" spans="1:4" s="1" customFormat="1" x14ac:dyDescent="0.2">
      <c r="A260" s="16"/>
      <c r="B260" s="16"/>
      <c r="C260" s="16"/>
      <c r="D260" s="16"/>
    </row>
    <row r="261" spans="1:4" s="1" customFormat="1" x14ac:dyDescent="0.2">
      <c r="A261" s="16"/>
      <c r="B261" s="16"/>
      <c r="C261" s="16"/>
      <c r="D261" s="16"/>
    </row>
    <row r="262" spans="1:4" s="1" customFormat="1" x14ac:dyDescent="0.2">
      <c r="A262" s="16"/>
      <c r="B262" s="16"/>
      <c r="C262" s="16"/>
      <c r="D262" s="16"/>
    </row>
    <row r="263" spans="1:4" s="1" customFormat="1" x14ac:dyDescent="0.2">
      <c r="A263" s="16"/>
      <c r="B263" s="16"/>
      <c r="C263" s="16"/>
      <c r="D263" s="16"/>
    </row>
    <row r="264" spans="1:4" s="1" customFormat="1" x14ac:dyDescent="0.2">
      <c r="A264" s="16"/>
      <c r="B264" s="16"/>
      <c r="C264" s="16"/>
      <c r="D264" s="16"/>
    </row>
    <row r="265" spans="1:4" s="1" customFormat="1" x14ac:dyDescent="0.2">
      <c r="A265" s="16"/>
      <c r="B265" s="16"/>
      <c r="C265" s="16"/>
      <c r="D265" s="16"/>
    </row>
    <row r="266" spans="1:4" s="1" customFormat="1" x14ac:dyDescent="0.2">
      <c r="A266" s="16"/>
      <c r="B266" s="16"/>
      <c r="C266" s="16"/>
      <c r="D266" s="16"/>
    </row>
    <row r="267" spans="1:4" s="1" customFormat="1" x14ac:dyDescent="0.2">
      <c r="A267" s="16"/>
      <c r="B267" s="16"/>
      <c r="C267" s="16"/>
      <c r="D267" s="16"/>
    </row>
    <row r="268" spans="1:4" s="1" customFormat="1" x14ac:dyDescent="0.2">
      <c r="A268" s="16"/>
      <c r="B268" s="16"/>
      <c r="C268" s="16"/>
      <c r="D268" s="16"/>
    </row>
    <row r="269" spans="1:4" s="1" customFormat="1" x14ac:dyDescent="0.2">
      <c r="A269" s="16"/>
      <c r="B269" s="16"/>
      <c r="C269" s="16"/>
      <c r="D269" s="16"/>
    </row>
    <row r="270" spans="1:4" s="1" customFormat="1" x14ac:dyDescent="0.2">
      <c r="A270" s="16"/>
      <c r="B270" s="16"/>
      <c r="C270" s="16"/>
      <c r="D270" s="16"/>
    </row>
    <row r="271" spans="1:4" s="1" customFormat="1" x14ac:dyDescent="0.2">
      <c r="A271" s="16"/>
      <c r="B271" s="16"/>
      <c r="C271" s="16"/>
      <c r="D271" s="16"/>
    </row>
    <row r="272" spans="1:4" s="1" customFormat="1" x14ac:dyDescent="0.2">
      <c r="A272" s="16"/>
      <c r="B272" s="16"/>
      <c r="C272" s="16"/>
      <c r="D272" s="16"/>
    </row>
    <row r="273" spans="1:4" s="1" customFormat="1" x14ac:dyDescent="0.2">
      <c r="A273" s="16"/>
      <c r="B273" s="16"/>
      <c r="C273" s="16"/>
      <c r="D273" s="16"/>
    </row>
    <row r="274" spans="1:4" s="1" customFormat="1" x14ac:dyDescent="0.2">
      <c r="A274" s="16"/>
      <c r="B274" s="16"/>
      <c r="C274" s="16"/>
      <c r="D274" s="16"/>
    </row>
    <row r="275" spans="1:4" s="1" customFormat="1" x14ac:dyDescent="0.2">
      <c r="A275" s="16"/>
      <c r="B275" s="16"/>
      <c r="C275" s="16"/>
      <c r="D275" s="16"/>
    </row>
    <row r="276" spans="1:4" s="1" customFormat="1" x14ac:dyDescent="0.2">
      <c r="A276" s="16"/>
      <c r="B276" s="16"/>
      <c r="C276" s="16"/>
      <c r="D276" s="16"/>
    </row>
    <row r="277" spans="1:4" s="1" customFormat="1" x14ac:dyDescent="0.2">
      <c r="A277" s="16"/>
      <c r="B277" s="16"/>
      <c r="C277" s="16"/>
      <c r="D277" s="16"/>
    </row>
    <row r="278" spans="1:4" s="1" customFormat="1" x14ac:dyDescent="0.2">
      <c r="A278" s="16"/>
      <c r="B278" s="16"/>
      <c r="C278" s="16"/>
      <c r="D278" s="16"/>
    </row>
    <row r="279" spans="1:4" s="1" customFormat="1" x14ac:dyDescent="0.2">
      <c r="A279" s="16"/>
      <c r="B279" s="16"/>
      <c r="C279" s="16"/>
      <c r="D279" s="16"/>
    </row>
    <row r="280" spans="1:4" s="1" customFormat="1" x14ac:dyDescent="0.2">
      <c r="A280" s="16"/>
      <c r="B280" s="16"/>
      <c r="C280" s="16"/>
      <c r="D280" s="16"/>
    </row>
    <row r="281" spans="1:4" s="1" customFormat="1" x14ac:dyDescent="0.2">
      <c r="A281" s="16"/>
      <c r="B281" s="16"/>
      <c r="C281" s="16"/>
      <c r="D281" s="16"/>
    </row>
    <row r="282" spans="1:4" s="1" customFormat="1" x14ac:dyDescent="0.2">
      <c r="A282" s="16"/>
      <c r="B282" s="16"/>
      <c r="C282" s="16"/>
      <c r="D282" s="16"/>
    </row>
    <row r="283" spans="1:4" s="1" customFormat="1" x14ac:dyDescent="0.2">
      <c r="A283" s="16"/>
      <c r="B283" s="16"/>
      <c r="C283" s="16"/>
      <c r="D283" s="16"/>
    </row>
    <row r="284" spans="1:4" s="1" customFormat="1" x14ac:dyDescent="0.2">
      <c r="A284" s="16"/>
      <c r="B284" s="16"/>
      <c r="C284" s="16"/>
      <c r="D284" s="16"/>
    </row>
    <row r="285" spans="1:4" s="1" customFormat="1" x14ac:dyDescent="0.2">
      <c r="A285" s="16"/>
      <c r="B285" s="16"/>
      <c r="C285" s="16"/>
      <c r="D285" s="16"/>
    </row>
    <row r="286" spans="1:4" s="1" customFormat="1" x14ac:dyDescent="0.2">
      <c r="A286" s="16"/>
      <c r="B286" s="16"/>
      <c r="C286" s="16"/>
      <c r="D286" s="16"/>
    </row>
    <row r="287" spans="1:4" s="1" customFormat="1" x14ac:dyDescent="0.2">
      <c r="A287" s="16"/>
      <c r="B287" s="16"/>
      <c r="C287" s="16"/>
      <c r="D287" s="16"/>
    </row>
    <row r="288" spans="1:4" s="1" customFormat="1" x14ac:dyDescent="0.2">
      <c r="A288" s="16"/>
      <c r="B288" s="16"/>
      <c r="C288" s="16"/>
      <c r="D288" s="16"/>
    </row>
    <row r="289" spans="1:4" s="1" customFormat="1" x14ac:dyDescent="0.2">
      <c r="A289" s="16"/>
      <c r="B289" s="16"/>
      <c r="C289" s="16"/>
      <c r="D289" s="16"/>
    </row>
    <row r="290" spans="1:4" s="1" customFormat="1" x14ac:dyDescent="0.2">
      <c r="A290" s="16"/>
      <c r="B290" s="16"/>
      <c r="C290" s="16"/>
      <c r="D290" s="16"/>
    </row>
    <row r="291" spans="1:4" s="1" customFormat="1" x14ac:dyDescent="0.2">
      <c r="A291" s="16"/>
      <c r="B291" s="16"/>
      <c r="C291" s="16"/>
      <c r="D291" s="16"/>
    </row>
    <row r="292" spans="1:4" s="1" customFormat="1" x14ac:dyDescent="0.2">
      <c r="A292" s="16"/>
      <c r="B292" s="16"/>
      <c r="C292" s="16"/>
      <c r="D292" s="16"/>
    </row>
    <row r="293" spans="1:4" s="1" customFormat="1" x14ac:dyDescent="0.2">
      <c r="A293" s="16"/>
      <c r="B293" s="16"/>
      <c r="C293" s="16"/>
      <c r="D293" s="16"/>
    </row>
    <row r="294" spans="1:4" s="1" customFormat="1" x14ac:dyDescent="0.2">
      <c r="A294" s="16"/>
      <c r="B294" s="16"/>
      <c r="C294" s="16"/>
      <c r="D294" s="16"/>
    </row>
    <row r="295" spans="1:4" s="1" customFormat="1" x14ac:dyDescent="0.2">
      <c r="A295" s="16"/>
      <c r="B295" s="16"/>
      <c r="C295" s="16"/>
      <c r="D295" s="16"/>
    </row>
    <row r="296" spans="1:4" s="1" customFormat="1" x14ac:dyDescent="0.2">
      <c r="A296" s="16"/>
      <c r="B296" s="16"/>
      <c r="C296" s="16"/>
      <c r="D296" s="16"/>
    </row>
    <row r="297" spans="1:4" s="1" customFormat="1" x14ac:dyDescent="0.2">
      <c r="A297" s="16"/>
      <c r="B297" s="16"/>
      <c r="C297" s="16"/>
      <c r="D297" s="16"/>
    </row>
    <row r="298" spans="1:4" s="1" customFormat="1" x14ac:dyDescent="0.2">
      <c r="A298" s="16"/>
      <c r="B298" s="16"/>
      <c r="C298" s="16"/>
      <c r="D298" s="16"/>
    </row>
    <row r="299" spans="1:4" s="1" customFormat="1" x14ac:dyDescent="0.2">
      <c r="A299" s="16"/>
      <c r="B299" s="16"/>
      <c r="C299" s="16"/>
      <c r="D299" s="16"/>
    </row>
    <row r="300" spans="1:4" s="1" customFormat="1" x14ac:dyDescent="0.2">
      <c r="A300" s="16"/>
      <c r="B300" s="16"/>
      <c r="C300" s="16"/>
      <c r="D300" s="16"/>
    </row>
    <row r="301" spans="1:4" s="1" customFormat="1" x14ac:dyDescent="0.2">
      <c r="A301" s="16"/>
      <c r="B301" s="16"/>
      <c r="C301" s="16"/>
      <c r="D301" s="16"/>
    </row>
    <row r="302" spans="1:4" s="1" customFormat="1" x14ac:dyDescent="0.2">
      <c r="A302" s="16"/>
      <c r="B302" s="16"/>
      <c r="C302" s="16"/>
      <c r="D302" s="16"/>
    </row>
    <row r="303" spans="1:4" s="1" customFormat="1" x14ac:dyDescent="0.2">
      <c r="A303" s="16"/>
      <c r="B303" s="16"/>
      <c r="C303" s="16"/>
      <c r="D303" s="16"/>
    </row>
    <row r="304" spans="1:4" s="1" customFormat="1" x14ac:dyDescent="0.2">
      <c r="A304" s="16"/>
      <c r="B304" s="16"/>
      <c r="C304" s="16"/>
      <c r="D304" s="16"/>
    </row>
    <row r="305" spans="1:4" s="1" customFormat="1" x14ac:dyDescent="0.2">
      <c r="A305" s="16"/>
      <c r="B305" s="16"/>
      <c r="C305" s="16"/>
      <c r="D305" s="16"/>
    </row>
    <row r="306" spans="1:4" s="1" customFormat="1" x14ac:dyDescent="0.2">
      <c r="A306" s="16"/>
      <c r="B306" s="16"/>
      <c r="C306" s="16"/>
      <c r="D306" s="16"/>
    </row>
    <row r="307" spans="1:4" s="1" customFormat="1" x14ac:dyDescent="0.2">
      <c r="A307" s="16"/>
      <c r="B307" s="16"/>
      <c r="C307" s="16"/>
      <c r="D307" s="16"/>
    </row>
    <row r="308" spans="1:4" s="1" customFormat="1" x14ac:dyDescent="0.2">
      <c r="A308" s="16"/>
      <c r="B308" s="16"/>
      <c r="C308" s="16"/>
      <c r="D308" s="16"/>
    </row>
    <row r="309" spans="1:4" s="1" customFormat="1" x14ac:dyDescent="0.2">
      <c r="A309" s="16"/>
      <c r="B309" s="16"/>
      <c r="C309" s="16"/>
      <c r="D309" s="16"/>
    </row>
    <row r="310" spans="1:4" s="1" customFormat="1" x14ac:dyDescent="0.2">
      <c r="A310" s="16"/>
      <c r="B310" s="16"/>
      <c r="C310" s="16"/>
      <c r="D310" s="16"/>
    </row>
    <row r="311" spans="1:4" s="1" customFormat="1" x14ac:dyDescent="0.2">
      <c r="A311" s="16"/>
      <c r="B311" s="16"/>
      <c r="C311" s="16"/>
      <c r="D311" s="16"/>
    </row>
    <row r="312" spans="1:4" s="1" customFormat="1" x14ac:dyDescent="0.2">
      <c r="A312" s="16"/>
      <c r="B312" s="16"/>
      <c r="C312" s="16"/>
      <c r="D312" s="16"/>
    </row>
    <row r="313" spans="1:4" s="1" customFormat="1" x14ac:dyDescent="0.2">
      <c r="A313" s="16"/>
      <c r="B313" s="16"/>
      <c r="C313" s="16"/>
      <c r="D313" s="16"/>
    </row>
    <row r="314" spans="1:4" s="1" customFormat="1" x14ac:dyDescent="0.2">
      <c r="A314" s="16"/>
      <c r="B314" s="16"/>
      <c r="C314" s="16"/>
      <c r="D314" s="16"/>
    </row>
    <row r="315" spans="1:4" s="1" customFormat="1" x14ac:dyDescent="0.2">
      <c r="A315" s="16"/>
      <c r="B315" s="16"/>
      <c r="C315" s="16"/>
      <c r="D315" s="16"/>
    </row>
    <row r="316" spans="1:4" s="1" customFormat="1" x14ac:dyDescent="0.2">
      <c r="A316" s="16"/>
      <c r="B316" s="16"/>
      <c r="C316" s="16"/>
      <c r="D316" s="16"/>
    </row>
    <row r="317" spans="1:4" s="1" customFormat="1" x14ac:dyDescent="0.2">
      <c r="A317" s="16"/>
      <c r="B317" s="16"/>
      <c r="C317" s="16"/>
      <c r="D317" s="16"/>
    </row>
    <row r="318" spans="1:4" s="1" customFormat="1" x14ac:dyDescent="0.2">
      <c r="A318" s="16"/>
      <c r="B318" s="16"/>
      <c r="C318" s="16"/>
      <c r="D318" s="16"/>
    </row>
    <row r="319" spans="1:4" s="1" customFormat="1" x14ac:dyDescent="0.2">
      <c r="A319" s="16"/>
      <c r="B319" s="16"/>
      <c r="C319" s="16"/>
      <c r="D319" s="16"/>
    </row>
    <row r="320" spans="1:4" s="1" customFormat="1" x14ac:dyDescent="0.2">
      <c r="A320" s="16"/>
      <c r="B320" s="16"/>
      <c r="C320" s="16"/>
      <c r="D320" s="16"/>
    </row>
    <row r="321" spans="1:4" s="1" customFormat="1" x14ac:dyDescent="0.2">
      <c r="A321" s="16"/>
      <c r="B321" s="16"/>
      <c r="C321" s="16"/>
      <c r="D321" s="16"/>
    </row>
    <row r="322" spans="1:4" s="1" customFormat="1" x14ac:dyDescent="0.2">
      <c r="A322" s="16"/>
      <c r="B322" s="16"/>
      <c r="C322" s="16"/>
      <c r="D322" s="16"/>
    </row>
    <row r="323" spans="1:4" s="1" customFormat="1" x14ac:dyDescent="0.2">
      <c r="A323" s="16"/>
      <c r="B323" s="16"/>
      <c r="C323" s="16"/>
      <c r="D323" s="16"/>
    </row>
    <row r="324" spans="1:4" s="1" customFormat="1" x14ac:dyDescent="0.2">
      <c r="A324" s="16"/>
      <c r="B324" s="16"/>
      <c r="C324" s="16"/>
      <c r="D324" s="16"/>
    </row>
    <row r="325" spans="1:4" s="1" customFormat="1" x14ac:dyDescent="0.2">
      <c r="A325" s="16"/>
      <c r="B325" s="16"/>
      <c r="C325" s="16"/>
      <c r="D325" s="16"/>
    </row>
    <row r="326" spans="1:4" s="1" customFormat="1" x14ac:dyDescent="0.2">
      <c r="A326" s="16"/>
      <c r="B326" s="16"/>
      <c r="C326" s="16"/>
      <c r="D326" s="16"/>
    </row>
    <row r="327" spans="1:4" s="1" customFormat="1" x14ac:dyDescent="0.2">
      <c r="A327" s="16"/>
      <c r="B327" s="16"/>
      <c r="C327" s="16"/>
      <c r="D327" s="16"/>
    </row>
    <row r="328" spans="1:4" s="1" customFormat="1" x14ac:dyDescent="0.2">
      <c r="A328" s="16"/>
      <c r="B328" s="16"/>
      <c r="C328" s="16"/>
      <c r="D328" s="16"/>
    </row>
    <row r="329" spans="1:4" s="1" customFormat="1" x14ac:dyDescent="0.2">
      <c r="A329" s="16"/>
      <c r="B329" s="16"/>
      <c r="C329" s="16"/>
      <c r="D329" s="16"/>
    </row>
    <row r="330" spans="1:4" s="1" customFormat="1" x14ac:dyDescent="0.2">
      <c r="A330" s="16"/>
      <c r="B330" s="16"/>
      <c r="C330" s="16"/>
      <c r="D330" s="16"/>
    </row>
    <row r="331" spans="1:4" s="1" customFormat="1" x14ac:dyDescent="0.2">
      <c r="A331" s="16"/>
      <c r="B331" s="16"/>
      <c r="C331" s="16"/>
      <c r="D331" s="16"/>
    </row>
    <row r="332" spans="1:4" s="1" customFormat="1" x14ac:dyDescent="0.2">
      <c r="A332" s="16"/>
      <c r="B332" s="16"/>
      <c r="C332" s="16"/>
      <c r="D332" s="16"/>
    </row>
    <row r="333" spans="1:4" s="1" customFormat="1" x14ac:dyDescent="0.2">
      <c r="A333" s="16"/>
      <c r="B333" s="16"/>
      <c r="C333" s="16"/>
      <c r="D333" s="16"/>
    </row>
    <row r="334" spans="1:4" s="1" customFormat="1" x14ac:dyDescent="0.2">
      <c r="A334" s="16"/>
      <c r="B334" s="16"/>
      <c r="C334" s="16"/>
      <c r="D334" s="16"/>
    </row>
    <row r="335" spans="1:4" s="1" customFormat="1" x14ac:dyDescent="0.2">
      <c r="A335" s="16"/>
      <c r="B335" s="16"/>
      <c r="C335" s="16"/>
      <c r="D335" s="16"/>
    </row>
    <row r="336" spans="1:4" s="1" customFormat="1" x14ac:dyDescent="0.2">
      <c r="A336" s="16"/>
      <c r="B336" s="16"/>
      <c r="C336" s="16"/>
      <c r="D336" s="16"/>
    </row>
    <row r="337" spans="1:4" s="1" customFormat="1" x14ac:dyDescent="0.2">
      <c r="A337" s="16"/>
      <c r="B337" s="16"/>
      <c r="C337" s="16"/>
      <c r="D337" s="16"/>
    </row>
    <row r="338" spans="1:4" s="1" customFormat="1" x14ac:dyDescent="0.2">
      <c r="A338" s="16"/>
      <c r="B338" s="16"/>
      <c r="C338" s="16"/>
      <c r="D338" s="16"/>
    </row>
    <row r="339" spans="1:4" s="1" customFormat="1" x14ac:dyDescent="0.2">
      <c r="A339" s="16"/>
      <c r="B339" s="16"/>
      <c r="C339" s="16"/>
      <c r="D339" s="16"/>
    </row>
    <row r="340" spans="1:4" s="1" customFormat="1" x14ac:dyDescent="0.2">
      <c r="A340" s="16"/>
      <c r="B340" s="16"/>
      <c r="C340" s="16"/>
      <c r="D340" s="16"/>
    </row>
    <row r="341" spans="1:4" s="1" customFormat="1" x14ac:dyDescent="0.2">
      <c r="A341" s="16"/>
      <c r="B341" s="16"/>
      <c r="C341" s="16"/>
      <c r="D341" s="16"/>
    </row>
    <row r="342" spans="1:4" s="1" customFormat="1" x14ac:dyDescent="0.2">
      <c r="A342" s="16"/>
      <c r="B342" s="16"/>
      <c r="C342" s="16"/>
      <c r="D342" s="16"/>
    </row>
    <row r="343" spans="1:4" s="1" customFormat="1" x14ac:dyDescent="0.2">
      <c r="A343" s="16"/>
      <c r="B343" s="16"/>
      <c r="C343" s="16"/>
      <c r="D343" s="16"/>
    </row>
    <row r="344" spans="1:4" s="1" customFormat="1" x14ac:dyDescent="0.2">
      <c r="A344" s="16"/>
      <c r="B344" s="16"/>
      <c r="C344" s="16"/>
      <c r="D344" s="16"/>
    </row>
    <row r="345" spans="1:4" s="1" customFormat="1" x14ac:dyDescent="0.2">
      <c r="A345" s="16"/>
      <c r="B345" s="16"/>
      <c r="C345" s="16"/>
      <c r="D345" s="16"/>
    </row>
    <row r="346" spans="1:4" s="1" customFormat="1" x14ac:dyDescent="0.2">
      <c r="A346" s="16"/>
      <c r="B346" s="16"/>
      <c r="C346" s="16"/>
      <c r="D346" s="16"/>
    </row>
    <row r="347" spans="1:4" s="1" customFormat="1" x14ac:dyDescent="0.2">
      <c r="A347" s="16"/>
      <c r="B347" s="16"/>
      <c r="C347" s="16"/>
      <c r="D347" s="16"/>
    </row>
    <row r="348" spans="1:4" s="1" customFormat="1" x14ac:dyDescent="0.2">
      <c r="A348" s="16"/>
      <c r="B348" s="16"/>
      <c r="C348" s="16"/>
      <c r="D348" s="16"/>
    </row>
    <row r="349" spans="1:4" s="1" customFormat="1" x14ac:dyDescent="0.2">
      <c r="A349" s="16"/>
      <c r="B349" s="16"/>
      <c r="C349" s="16"/>
      <c r="D349" s="16"/>
    </row>
    <row r="350" spans="1:4" s="1" customFormat="1" x14ac:dyDescent="0.2">
      <c r="A350" s="16"/>
      <c r="B350" s="16"/>
      <c r="C350" s="16"/>
      <c r="D350" s="16"/>
    </row>
    <row r="351" spans="1:4" s="1" customFormat="1" x14ac:dyDescent="0.2">
      <c r="A351" s="16"/>
      <c r="B351" s="16"/>
      <c r="C351" s="16"/>
      <c r="D351" s="16"/>
    </row>
    <row r="352" spans="1:4" s="1" customFormat="1" x14ac:dyDescent="0.2">
      <c r="A352" s="16"/>
      <c r="B352" s="16"/>
      <c r="C352" s="16"/>
      <c r="D352" s="16"/>
    </row>
    <row r="353" spans="1:4" s="1" customFormat="1" x14ac:dyDescent="0.2">
      <c r="A353" s="16"/>
      <c r="B353" s="16"/>
      <c r="C353" s="16"/>
      <c r="D353" s="16"/>
    </row>
    <row r="354" spans="1:4" s="1" customFormat="1" x14ac:dyDescent="0.2">
      <c r="A354" s="16"/>
      <c r="B354" s="16"/>
      <c r="C354" s="16"/>
      <c r="D354" s="16"/>
    </row>
    <row r="355" spans="1:4" s="1" customFormat="1" x14ac:dyDescent="0.2">
      <c r="A355" s="16"/>
      <c r="B355" s="16"/>
      <c r="C355" s="16"/>
      <c r="D355" s="16"/>
    </row>
    <row r="356" spans="1:4" s="1" customFormat="1" x14ac:dyDescent="0.2">
      <c r="A356" s="16"/>
      <c r="B356" s="16"/>
      <c r="C356" s="16"/>
      <c r="D356" s="16"/>
    </row>
    <row r="357" spans="1:4" s="1" customFormat="1" x14ac:dyDescent="0.2">
      <c r="A357" s="16"/>
      <c r="B357" s="16"/>
      <c r="C357" s="16"/>
      <c r="D357" s="16"/>
    </row>
    <row r="358" spans="1:4" s="1" customFormat="1" x14ac:dyDescent="0.2">
      <c r="A358" s="16"/>
      <c r="B358" s="16"/>
      <c r="C358" s="16"/>
      <c r="D358" s="16"/>
    </row>
    <row r="359" spans="1:4" s="1" customFormat="1" x14ac:dyDescent="0.2">
      <c r="A359" s="16"/>
      <c r="B359" s="16"/>
      <c r="C359" s="16"/>
      <c r="D359" s="16"/>
    </row>
    <row r="360" spans="1:4" s="1" customFormat="1" x14ac:dyDescent="0.2">
      <c r="A360" s="16"/>
      <c r="B360" s="16"/>
      <c r="C360" s="16"/>
      <c r="D360" s="16"/>
    </row>
    <row r="361" spans="1:4" s="1" customFormat="1" x14ac:dyDescent="0.2">
      <c r="A361" s="16"/>
      <c r="B361" s="16"/>
      <c r="C361" s="16"/>
      <c r="D361" s="16"/>
    </row>
    <row r="362" spans="1:4" s="1" customFormat="1" x14ac:dyDescent="0.2">
      <c r="A362" s="16"/>
      <c r="B362" s="16"/>
      <c r="C362" s="16"/>
      <c r="D362" s="16"/>
    </row>
    <row r="363" spans="1:4" s="1" customFormat="1" x14ac:dyDescent="0.2">
      <c r="A363" s="16"/>
      <c r="B363" s="16"/>
      <c r="C363" s="16"/>
      <c r="D363" s="16"/>
    </row>
    <row r="364" spans="1:4" s="1" customFormat="1" x14ac:dyDescent="0.2">
      <c r="A364" s="16"/>
      <c r="B364" s="16"/>
      <c r="C364" s="16"/>
      <c r="D364" s="16"/>
    </row>
    <row r="365" spans="1:4" s="1" customFormat="1" x14ac:dyDescent="0.2">
      <c r="A365" s="16"/>
      <c r="B365" s="16"/>
      <c r="C365" s="16"/>
      <c r="D365" s="16"/>
    </row>
    <row r="366" spans="1:4" s="1" customFormat="1" x14ac:dyDescent="0.2">
      <c r="A366" s="16"/>
      <c r="B366" s="16"/>
      <c r="C366" s="16"/>
      <c r="D366" s="16"/>
    </row>
    <row r="367" spans="1:4" s="1" customFormat="1" x14ac:dyDescent="0.2">
      <c r="A367" s="16"/>
      <c r="B367" s="16"/>
      <c r="C367" s="16"/>
      <c r="D367" s="16"/>
    </row>
    <row r="368" spans="1:4" s="1" customFormat="1" x14ac:dyDescent="0.2">
      <c r="A368" s="16"/>
      <c r="B368" s="16"/>
      <c r="C368" s="16"/>
      <c r="D368" s="16"/>
    </row>
    <row r="369" spans="1:4" s="1" customFormat="1" x14ac:dyDescent="0.2">
      <c r="A369" s="16"/>
      <c r="B369" s="16"/>
      <c r="C369" s="16"/>
      <c r="D369" s="16"/>
    </row>
    <row r="370" spans="1:4" s="1" customFormat="1" x14ac:dyDescent="0.2">
      <c r="A370" s="16"/>
      <c r="B370" s="16"/>
      <c r="C370" s="16"/>
      <c r="D370" s="16"/>
    </row>
    <row r="371" spans="1:4" s="1" customFormat="1" x14ac:dyDescent="0.2">
      <c r="A371" s="16"/>
      <c r="B371" s="16"/>
      <c r="C371" s="16"/>
      <c r="D371" s="16"/>
    </row>
    <row r="372" spans="1:4" s="1" customFormat="1" x14ac:dyDescent="0.2">
      <c r="A372" s="16"/>
      <c r="B372" s="16"/>
      <c r="C372" s="16"/>
      <c r="D372" s="16"/>
    </row>
    <row r="373" spans="1:4" s="1" customFormat="1" x14ac:dyDescent="0.2">
      <c r="A373" s="16"/>
      <c r="B373" s="16"/>
      <c r="C373" s="16"/>
      <c r="D373" s="16"/>
    </row>
    <row r="374" spans="1:4" s="1" customFormat="1" x14ac:dyDescent="0.2">
      <c r="A374" s="16"/>
      <c r="B374" s="16"/>
      <c r="C374" s="16"/>
      <c r="D374" s="16"/>
    </row>
    <row r="375" spans="1:4" s="1" customFormat="1" x14ac:dyDescent="0.2">
      <c r="A375" s="16"/>
      <c r="B375" s="16"/>
      <c r="C375" s="16"/>
      <c r="D375" s="16"/>
    </row>
    <row r="376" spans="1:4" s="1" customFormat="1" x14ac:dyDescent="0.2">
      <c r="A376" s="16"/>
      <c r="B376" s="16"/>
      <c r="C376" s="16"/>
      <c r="D376" s="16"/>
    </row>
    <row r="377" spans="1:4" s="1" customFormat="1" x14ac:dyDescent="0.2">
      <c r="A377" s="16"/>
      <c r="B377" s="16"/>
      <c r="C377" s="16"/>
      <c r="D377" s="16"/>
    </row>
    <row r="378" spans="1:4" s="1" customFormat="1" x14ac:dyDescent="0.2">
      <c r="A378" s="16"/>
      <c r="B378" s="16"/>
      <c r="C378" s="16"/>
      <c r="D378" s="16"/>
    </row>
    <row r="379" spans="1:4" s="1" customFormat="1" x14ac:dyDescent="0.2">
      <c r="A379" s="16"/>
      <c r="B379" s="16"/>
      <c r="C379" s="16"/>
      <c r="D379" s="16"/>
    </row>
    <row r="380" spans="1:4" s="1" customFormat="1" x14ac:dyDescent="0.2">
      <c r="A380" s="16"/>
      <c r="B380" s="16"/>
      <c r="C380" s="16"/>
      <c r="D380" s="16"/>
    </row>
    <row r="381" spans="1:4" s="1" customFormat="1" x14ac:dyDescent="0.2">
      <c r="A381" s="16"/>
      <c r="B381" s="16"/>
      <c r="C381" s="16"/>
      <c r="D381" s="16"/>
    </row>
    <row r="382" spans="1:4" s="1" customFormat="1" x14ac:dyDescent="0.2">
      <c r="A382" s="16"/>
      <c r="B382" s="16"/>
      <c r="C382" s="16"/>
      <c r="D382" s="16"/>
    </row>
    <row r="383" spans="1:4" s="1" customFormat="1" x14ac:dyDescent="0.2">
      <c r="A383" s="16"/>
      <c r="B383" s="16"/>
      <c r="C383" s="16"/>
      <c r="D383" s="16"/>
    </row>
    <row r="384" spans="1:4" s="1" customFormat="1" x14ac:dyDescent="0.2">
      <c r="A384" s="16"/>
      <c r="B384" s="16"/>
      <c r="C384" s="16"/>
      <c r="D384" s="16"/>
    </row>
    <row r="385" spans="1:4" s="1" customFormat="1" x14ac:dyDescent="0.2">
      <c r="A385" s="16"/>
      <c r="B385" s="16"/>
      <c r="C385" s="16"/>
      <c r="D385" s="16"/>
    </row>
    <row r="386" spans="1:4" s="1" customFormat="1" x14ac:dyDescent="0.2">
      <c r="A386" s="16"/>
      <c r="B386" s="16"/>
      <c r="C386" s="16"/>
      <c r="D386" s="16"/>
    </row>
    <row r="387" spans="1:4" s="1" customFormat="1" x14ac:dyDescent="0.2">
      <c r="A387" s="16"/>
      <c r="B387" s="16"/>
      <c r="C387" s="16"/>
      <c r="D387" s="16"/>
    </row>
    <row r="388" spans="1:4" s="1" customFormat="1" x14ac:dyDescent="0.2">
      <c r="A388" s="16"/>
      <c r="B388" s="16"/>
      <c r="C388" s="16"/>
      <c r="D388" s="16"/>
    </row>
    <row r="389" spans="1:4" s="1" customFormat="1" x14ac:dyDescent="0.2">
      <c r="A389" s="16"/>
      <c r="B389" s="16"/>
      <c r="C389" s="16"/>
      <c r="D389" s="16"/>
    </row>
    <row r="390" spans="1:4" s="1" customFormat="1" x14ac:dyDescent="0.2">
      <c r="A390" s="16"/>
      <c r="B390" s="16"/>
      <c r="C390" s="16"/>
      <c r="D390" s="16"/>
    </row>
    <row r="391" spans="1:4" s="1" customFormat="1" x14ac:dyDescent="0.2">
      <c r="A391" s="16"/>
      <c r="B391" s="16"/>
      <c r="C391" s="16"/>
      <c r="D391" s="16"/>
    </row>
    <row r="392" spans="1:4" s="1" customFormat="1" x14ac:dyDescent="0.2">
      <c r="A392" s="16"/>
      <c r="B392" s="16"/>
      <c r="C392" s="16"/>
      <c r="D392" s="16"/>
    </row>
    <row r="393" spans="1:4" s="1" customFormat="1" x14ac:dyDescent="0.2">
      <c r="A393" s="16"/>
      <c r="B393" s="16"/>
      <c r="C393" s="16"/>
      <c r="D393" s="16"/>
    </row>
    <row r="394" spans="1:4" s="1" customFormat="1" x14ac:dyDescent="0.2">
      <c r="A394" s="16"/>
      <c r="B394" s="16"/>
      <c r="C394" s="16"/>
      <c r="D394" s="16"/>
    </row>
    <row r="395" spans="1:4" s="1" customFormat="1" x14ac:dyDescent="0.2">
      <c r="A395" s="16"/>
      <c r="B395" s="16"/>
      <c r="C395" s="16"/>
      <c r="D395" s="16"/>
    </row>
    <row r="396" spans="1:4" s="1" customFormat="1" x14ac:dyDescent="0.2">
      <c r="A396" s="16"/>
      <c r="B396" s="16"/>
      <c r="C396" s="16"/>
      <c r="D396" s="16"/>
    </row>
    <row r="397" spans="1:4" s="1" customFormat="1" x14ac:dyDescent="0.2">
      <c r="A397" s="16"/>
      <c r="B397" s="16"/>
      <c r="C397" s="16"/>
      <c r="D397" s="16"/>
    </row>
    <row r="398" spans="1:4" s="1" customFormat="1" x14ac:dyDescent="0.2">
      <c r="A398" s="16"/>
      <c r="B398" s="16"/>
      <c r="C398" s="16"/>
      <c r="D398" s="16"/>
    </row>
    <row r="399" spans="1:4" s="1" customFormat="1" x14ac:dyDescent="0.2">
      <c r="A399" s="16"/>
      <c r="B399" s="16"/>
      <c r="C399" s="16"/>
      <c r="D399" s="16"/>
    </row>
    <row r="400" spans="1:4" s="1" customFormat="1" x14ac:dyDescent="0.2">
      <c r="A400" s="16"/>
      <c r="B400" s="16"/>
      <c r="C400" s="16"/>
      <c r="D400" s="16"/>
    </row>
    <row r="401" spans="1:4" s="1" customFormat="1" x14ac:dyDescent="0.2">
      <c r="A401" s="16"/>
      <c r="B401" s="16"/>
      <c r="C401" s="16"/>
      <c r="D401" s="16"/>
    </row>
    <row r="402" spans="1:4" s="1" customFormat="1" x14ac:dyDescent="0.2">
      <c r="A402" s="16"/>
      <c r="B402" s="16"/>
      <c r="C402" s="16"/>
      <c r="D402" s="16"/>
    </row>
    <row r="403" spans="1:4" s="1" customFormat="1" x14ac:dyDescent="0.2">
      <c r="A403" s="16"/>
      <c r="B403" s="16"/>
      <c r="C403" s="16"/>
      <c r="D403" s="16"/>
    </row>
    <row r="404" spans="1:4" s="1" customFormat="1" x14ac:dyDescent="0.2">
      <c r="A404" s="16"/>
      <c r="B404" s="16"/>
      <c r="C404" s="16"/>
      <c r="D404" s="16"/>
    </row>
    <row r="405" spans="1:4" s="1" customFormat="1" x14ac:dyDescent="0.2">
      <c r="A405" s="16"/>
      <c r="B405" s="16"/>
      <c r="C405" s="16"/>
      <c r="D405" s="16"/>
    </row>
    <row r="406" spans="1:4" s="1" customFormat="1" x14ac:dyDescent="0.2">
      <c r="A406" s="16"/>
      <c r="B406" s="16"/>
      <c r="C406" s="16"/>
      <c r="D406" s="16"/>
    </row>
    <row r="407" spans="1:4" s="1" customFormat="1" x14ac:dyDescent="0.2">
      <c r="A407" s="16"/>
      <c r="B407" s="16"/>
      <c r="C407" s="16"/>
      <c r="D407" s="16"/>
    </row>
    <row r="408" spans="1:4" s="1" customFormat="1" x14ac:dyDescent="0.2">
      <c r="A408" s="16"/>
      <c r="B408" s="16"/>
      <c r="C408" s="16"/>
      <c r="D408" s="16"/>
    </row>
    <row r="409" spans="1:4" s="1" customFormat="1" x14ac:dyDescent="0.2">
      <c r="A409" s="16"/>
      <c r="B409" s="16"/>
      <c r="C409" s="16"/>
      <c r="D409" s="16"/>
    </row>
    <row r="410" spans="1:4" s="1" customFormat="1" x14ac:dyDescent="0.2">
      <c r="A410" s="16"/>
      <c r="B410" s="16"/>
      <c r="C410" s="16"/>
      <c r="D410" s="16"/>
    </row>
    <row r="411" spans="1:4" s="1" customFormat="1" x14ac:dyDescent="0.2">
      <c r="A411" s="16"/>
      <c r="B411" s="16"/>
      <c r="C411" s="16"/>
      <c r="D411" s="16"/>
    </row>
    <row r="412" spans="1:4" s="1" customFormat="1" x14ac:dyDescent="0.2">
      <c r="A412" s="16"/>
      <c r="B412" s="16"/>
      <c r="C412" s="16"/>
      <c r="D412" s="16"/>
    </row>
    <row r="413" spans="1:4" s="1" customFormat="1" x14ac:dyDescent="0.2">
      <c r="A413" s="16"/>
      <c r="B413" s="16"/>
      <c r="C413" s="16"/>
      <c r="D413" s="16"/>
    </row>
    <row r="414" spans="1:4" s="1" customFormat="1" x14ac:dyDescent="0.2">
      <c r="A414" s="16"/>
      <c r="B414" s="16"/>
      <c r="C414" s="16"/>
      <c r="D414" s="16"/>
    </row>
    <row r="415" spans="1:4" s="1" customFormat="1" x14ac:dyDescent="0.2">
      <c r="A415" s="16"/>
      <c r="B415" s="16"/>
      <c r="C415" s="16"/>
      <c r="D415" s="16"/>
    </row>
    <row r="416" spans="1:4" s="1" customFormat="1" x14ac:dyDescent="0.2">
      <c r="A416" s="16"/>
      <c r="B416" s="16"/>
      <c r="C416" s="16"/>
      <c r="D416" s="16"/>
    </row>
    <row r="417" spans="1:4" s="1" customFormat="1" x14ac:dyDescent="0.2">
      <c r="A417" s="16"/>
      <c r="B417" s="16"/>
      <c r="C417" s="16"/>
      <c r="D417" s="16"/>
    </row>
    <row r="418" spans="1:4" s="1" customFormat="1" x14ac:dyDescent="0.2">
      <c r="A418" s="16"/>
      <c r="B418" s="16"/>
      <c r="C418" s="16"/>
      <c r="D418" s="16"/>
    </row>
    <row r="419" spans="1:4" s="1" customFormat="1" x14ac:dyDescent="0.2">
      <c r="A419" s="16"/>
      <c r="B419" s="16"/>
      <c r="C419" s="16"/>
      <c r="D419" s="16"/>
    </row>
    <row r="420" spans="1:4" s="1" customFormat="1" x14ac:dyDescent="0.2">
      <c r="A420" s="16"/>
      <c r="B420" s="16"/>
      <c r="C420" s="16"/>
      <c r="D420" s="16"/>
    </row>
    <row r="421" spans="1:4" s="1" customFormat="1" x14ac:dyDescent="0.2">
      <c r="A421" s="16"/>
      <c r="B421" s="16"/>
      <c r="C421" s="16"/>
      <c r="D421" s="16"/>
    </row>
    <row r="422" spans="1:4" s="1" customFormat="1" x14ac:dyDescent="0.2">
      <c r="A422" s="16"/>
      <c r="B422" s="16"/>
      <c r="C422" s="16"/>
      <c r="D422" s="16"/>
    </row>
    <row r="423" spans="1:4" s="1" customFormat="1" x14ac:dyDescent="0.2">
      <c r="A423" s="16"/>
      <c r="B423" s="16"/>
      <c r="C423" s="16"/>
      <c r="D423" s="16"/>
    </row>
    <row r="424" spans="1:4" s="1" customFormat="1" x14ac:dyDescent="0.2">
      <c r="A424" s="16"/>
      <c r="B424" s="16"/>
      <c r="C424" s="16"/>
      <c r="D424" s="16"/>
    </row>
    <row r="425" spans="1:4" s="1" customFormat="1" x14ac:dyDescent="0.2">
      <c r="A425" s="16"/>
      <c r="B425" s="16"/>
      <c r="C425" s="16"/>
      <c r="D425" s="16"/>
    </row>
    <row r="426" spans="1:4" s="1" customFormat="1" x14ac:dyDescent="0.2">
      <c r="A426" s="16"/>
      <c r="B426" s="16"/>
      <c r="C426" s="16"/>
      <c r="D426" s="16"/>
    </row>
    <row r="427" spans="1:4" s="1" customFormat="1" x14ac:dyDescent="0.2">
      <c r="A427" s="16"/>
      <c r="B427" s="16"/>
      <c r="C427" s="16"/>
      <c r="D427" s="16"/>
    </row>
    <row r="428" spans="1:4" s="1" customFormat="1" x14ac:dyDescent="0.2">
      <c r="A428" s="16"/>
      <c r="B428" s="16"/>
      <c r="C428" s="16"/>
      <c r="D428" s="16"/>
    </row>
    <row r="429" spans="1:4" s="1" customFormat="1" x14ac:dyDescent="0.2">
      <c r="A429" s="16"/>
      <c r="B429" s="16"/>
      <c r="C429" s="16"/>
      <c r="D429" s="16"/>
    </row>
    <row r="430" spans="1:4" s="1" customFormat="1" x14ac:dyDescent="0.2">
      <c r="A430" s="16"/>
      <c r="B430" s="16"/>
      <c r="C430" s="16"/>
      <c r="D430" s="16"/>
    </row>
    <row r="431" spans="1:4" s="1" customFormat="1" x14ac:dyDescent="0.2">
      <c r="A431" s="16"/>
      <c r="B431" s="16"/>
      <c r="C431" s="16"/>
      <c r="D431" s="16"/>
    </row>
    <row r="432" spans="1:4" s="1" customFormat="1" x14ac:dyDescent="0.2">
      <c r="A432" s="16"/>
      <c r="B432" s="16"/>
      <c r="C432" s="16"/>
      <c r="D432" s="16"/>
    </row>
    <row r="433" spans="1:4" s="1" customFormat="1" x14ac:dyDescent="0.2">
      <c r="A433" s="16"/>
      <c r="B433" s="16"/>
      <c r="C433" s="16"/>
      <c r="D433" s="16"/>
    </row>
    <row r="434" spans="1:4" s="1" customFormat="1" x14ac:dyDescent="0.2">
      <c r="A434" s="16"/>
      <c r="B434" s="16"/>
      <c r="C434" s="16"/>
      <c r="D434" s="16"/>
    </row>
    <row r="435" spans="1:4" s="1" customFormat="1" x14ac:dyDescent="0.2">
      <c r="A435" s="16"/>
      <c r="B435" s="16"/>
      <c r="C435" s="16"/>
      <c r="D435" s="16"/>
    </row>
    <row r="436" spans="1:4" s="1" customFormat="1" x14ac:dyDescent="0.2">
      <c r="A436" s="16"/>
      <c r="B436" s="16"/>
      <c r="C436" s="16"/>
      <c r="D436" s="16"/>
    </row>
    <row r="437" spans="1:4" s="1" customFormat="1" x14ac:dyDescent="0.2">
      <c r="A437" s="16"/>
      <c r="B437" s="16"/>
      <c r="C437" s="16"/>
      <c r="D437" s="16"/>
    </row>
    <row r="438" spans="1:4" s="1" customFormat="1" x14ac:dyDescent="0.2">
      <c r="A438" s="16"/>
      <c r="B438" s="16"/>
      <c r="C438" s="16"/>
      <c r="D438" s="16"/>
    </row>
    <row r="439" spans="1:4" s="1" customFormat="1" x14ac:dyDescent="0.2">
      <c r="A439" s="16"/>
      <c r="B439" s="16"/>
      <c r="C439" s="16"/>
      <c r="D439" s="16"/>
    </row>
    <row r="440" spans="1:4" s="1" customFormat="1" x14ac:dyDescent="0.2">
      <c r="A440" s="16"/>
      <c r="B440" s="16"/>
      <c r="C440" s="16"/>
      <c r="D440" s="16"/>
    </row>
    <row r="441" spans="1:4" s="1" customFormat="1" x14ac:dyDescent="0.2">
      <c r="A441" s="16"/>
      <c r="B441" s="16"/>
      <c r="C441" s="16"/>
      <c r="D441" s="16"/>
    </row>
    <row r="442" spans="1:4" s="1" customFormat="1" x14ac:dyDescent="0.2">
      <c r="A442" s="16"/>
      <c r="B442" s="16"/>
      <c r="C442" s="16"/>
      <c r="D442" s="16"/>
    </row>
    <row r="443" spans="1:4" s="1" customFormat="1" x14ac:dyDescent="0.2">
      <c r="A443" s="16"/>
      <c r="B443" s="16"/>
      <c r="C443" s="16"/>
      <c r="D443" s="16"/>
    </row>
    <row r="444" spans="1:4" s="1" customFormat="1" x14ac:dyDescent="0.2">
      <c r="A444" s="16"/>
      <c r="B444" s="16"/>
      <c r="C444" s="16"/>
      <c r="D444" s="16"/>
    </row>
    <row r="445" spans="1:4" s="1" customFormat="1" x14ac:dyDescent="0.2">
      <c r="A445" s="16"/>
      <c r="B445" s="16"/>
      <c r="C445" s="16"/>
      <c r="D445" s="16"/>
    </row>
    <row r="446" spans="1:4" s="1" customFormat="1" x14ac:dyDescent="0.2">
      <c r="A446" s="16"/>
      <c r="B446" s="16"/>
      <c r="C446" s="16"/>
      <c r="D446" s="16"/>
    </row>
    <row r="447" spans="1:4" s="1" customFormat="1" x14ac:dyDescent="0.2">
      <c r="A447" s="16"/>
      <c r="B447" s="16"/>
      <c r="C447" s="16"/>
      <c r="D447" s="16"/>
    </row>
    <row r="448" spans="1:4" s="1" customFormat="1" x14ac:dyDescent="0.2">
      <c r="A448" s="16"/>
      <c r="B448" s="16"/>
      <c r="C448" s="16"/>
      <c r="D448" s="16"/>
    </row>
    <row r="449" spans="1:4" s="1" customFormat="1" x14ac:dyDescent="0.2">
      <c r="A449" s="16"/>
      <c r="B449" s="16"/>
      <c r="C449" s="16"/>
      <c r="D449" s="16"/>
    </row>
    <row r="450" spans="1:4" s="1" customFormat="1" x14ac:dyDescent="0.2">
      <c r="A450" s="16"/>
      <c r="B450" s="16"/>
      <c r="C450" s="16"/>
      <c r="D450" s="16"/>
    </row>
    <row r="451" spans="1:4" s="1" customFormat="1" x14ac:dyDescent="0.2">
      <c r="A451" s="16"/>
      <c r="B451" s="16"/>
      <c r="C451" s="16"/>
      <c r="D451" s="16"/>
    </row>
    <row r="452" spans="1:4" s="1" customFormat="1" x14ac:dyDescent="0.2">
      <c r="A452" s="16"/>
      <c r="B452" s="16"/>
      <c r="C452" s="16"/>
      <c r="D452" s="16"/>
    </row>
    <row r="453" spans="1:4" s="1" customFormat="1" x14ac:dyDescent="0.2">
      <c r="A453" s="16"/>
      <c r="B453" s="16"/>
      <c r="C453" s="16"/>
      <c r="D453" s="16"/>
    </row>
    <row r="454" spans="1:4" s="1" customFormat="1" x14ac:dyDescent="0.2">
      <c r="A454" s="16"/>
      <c r="B454" s="16"/>
      <c r="C454" s="16"/>
      <c r="D454" s="16"/>
    </row>
    <row r="455" spans="1:4" s="1" customFormat="1" x14ac:dyDescent="0.2">
      <c r="A455" s="16"/>
      <c r="B455" s="16"/>
      <c r="C455" s="16"/>
      <c r="D455" s="16"/>
    </row>
    <row r="456" spans="1:4" s="1" customFormat="1" x14ac:dyDescent="0.2">
      <c r="A456" s="16"/>
      <c r="B456" s="16"/>
      <c r="C456" s="16"/>
      <c r="D456" s="16"/>
    </row>
    <row r="457" spans="1:4" s="1" customFormat="1" x14ac:dyDescent="0.2">
      <c r="A457" s="16"/>
      <c r="B457" s="16"/>
      <c r="C457" s="16"/>
      <c r="D457" s="16"/>
    </row>
    <row r="458" spans="1:4" s="1" customFormat="1" x14ac:dyDescent="0.2">
      <c r="A458" s="16"/>
      <c r="B458" s="16"/>
      <c r="C458" s="16"/>
      <c r="D458" s="16"/>
    </row>
    <row r="459" spans="1:4" s="1" customFormat="1" x14ac:dyDescent="0.2">
      <c r="A459" s="16"/>
      <c r="B459" s="16"/>
      <c r="C459" s="16"/>
      <c r="D459" s="16"/>
    </row>
    <row r="460" spans="1:4" s="1" customFormat="1" x14ac:dyDescent="0.2">
      <c r="A460" s="16"/>
      <c r="B460" s="16"/>
      <c r="C460" s="16"/>
      <c r="D460" s="16"/>
    </row>
    <row r="461" spans="1:4" s="1" customFormat="1" x14ac:dyDescent="0.2">
      <c r="A461" s="16"/>
      <c r="B461" s="16"/>
      <c r="C461" s="16"/>
      <c r="D461" s="16"/>
    </row>
    <row r="462" spans="1:4" s="1" customFormat="1" x14ac:dyDescent="0.2">
      <c r="A462" s="16"/>
      <c r="B462" s="16"/>
      <c r="C462" s="16"/>
      <c r="D462" s="16"/>
    </row>
    <row r="463" spans="1:4" s="1" customFormat="1" x14ac:dyDescent="0.2">
      <c r="A463" s="16"/>
      <c r="B463" s="16"/>
      <c r="C463" s="16"/>
      <c r="D463" s="16"/>
    </row>
    <row r="464" spans="1:4" s="1" customFormat="1" x14ac:dyDescent="0.2">
      <c r="A464" s="16"/>
      <c r="B464" s="16"/>
      <c r="C464" s="16"/>
      <c r="D464" s="16"/>
    </row>
    <row r="465" spans="1:4" s="1" customFormat="1" x14ac:dyDescent="0.2">
      <c r="A465" s="16"/>
      <c r="B465" s="16"/>
      <c r="C465" s="16"/>
      <c r="D465" s="16"/>
    </row>
    <row r="466" spans="1:4" s="1" customFormat="1" x14ac:dyDescent="0.2">
      <c r="A466" s="16"/>
      <c r="B466" s="16"/>
      <c r="C466" s="16"/>
      <c r="D466" s="16"/>
    </row>
    <row r="467" spans="1:4" s="1" customFormat="1" x14ac:dyDescent="0.2">
      <c r="A467" s="16"/>
      <c r="B467" s="16"/>
      <c r="C467" s="16"/>
      <c r="D467" s="16"/>
    </row>
    <row r="468" spans="1:4" s="1" customFormat="1" x14ac:dyDescent="0.2">
      <c r="A468" s="16"/>
      <c r="B468" s="16"/>
      <c r="C468" s="16"/>
      <c r="D468" s="16"/>
    </row>
  </sheetData>
  <mergeCells count="14">
    <mergeCell ref="E32:F32"/>
    <mergeCell ref="A28:D28"/>
    <mergeCell ref="A5:A6"/>
    <mergeCell ref="B5:D5"/>
    <mergeCell ref="E5:E6"/>
    <mergeCell ref="F5:F6"/>
    <mergeCell ref="A1:K4"/>
    <mergeCell ref="A19:D19"/>
    <mergeCell ref="K5:K6"/>
    <mergeCell ref="A10:D10"/>
    <mergeCell ref="A27:D27"/>
    <mergeCell ref="A20:K20"/>
    <mergeCell ref="A7:K7"/>
    <mergeCell ref="A11:K11"/>
  </mergeCells>
  <phoneticPr fontId="0" type="noConversion"/>
  <conditionalFormatting sqref="K10">
    <cfRule type="containsText" dxfId="25" priority="7" stopIfTrue="1" operator="containsText" text="MALO">
      <formula>NOT(ISERROR(SEARCH("MALO",K10)))</formula>
    </cfRule>
    <cfRule type="containsText" dxfId="24" priority="8" stopIfTrue="1" operator="containsText" text="REGULAR">
      <formula>NOT(ISERROR(SEARCH("REGULAR",K10)))</formula>
    </cfRule>
    <cfRule type="containsText" dxfId="23" priority="9" stopIfTrue="1" operator="containsText" text="BUENO">
      <formula>NOT(ISERROR(SEARCH("BUENO",K10)))</formula>
    </cfRule>
  </conditionalFormatting>
  <conditionalFormatting sqref="K19">
    <cfRule type="containsText" dxfId="22" priority="4" stopIfTrue="1" operator="containsText" text="MALO">
      <formula>NOT(ISERROR(SEARCH("MALO",K19)))</formula>
    </cfRule>
    <cfRule type="containsText" dxfId="21" priority="5" stopIfTrue="1" operator="containsText" text="REGULAR">
      <formula>NOT(ISERROR(SEARCH("REGULAR",K19)))</formula>
    </cfRule>
    <cfRule type="containsText" dxfId="20" priority="6" stopIfTrue="1" operator="containsText" text="BUENO">
      <formula>NOT(ISERROR(SEARCH("BUENO",K19)))</formula>
    </cfRule>
  </conditionalFormatting>
  <conditionalFormatting sqref="K27">
    <cfRule type="containsText" dxfId="19" priority="1" stopIfTrue="1" operator="containsText" text="MALO">
      <formula>NOT(ISERROR(SEARCH("MALO",K27)))</formula>
    </cfRule>
    <cfRule type="containsText" dxfId="18" priority="2" stopIfTrue="1" operator="containsText" text="REGULAR">
      <formula>NOT(ISERROR(SEARCH("REGULAR",K27)))</formula>
    </cfRule>
    <cfRule type="containsText" dxfId="17" priority="3" stopIfTrue="1" operator="containsText" text="BUENO">
      <formula>NOT(ISERROR(SEARCH("BUENO",K27)))</formula>
    </cfRule>
  </conditionalFormatting>
  <dataValidations count="1">
    <dataValidation type="list" allowBlank="1" showInputMessage="1" showErrorMessage="1" errorTitle="SIC ANÀLISIS DE VUILNERAVILIDAD" error="POR FAVOR MARQUE UNICAMENTE X EN LA CELDA REQUERIDA" sqref="B7:D9 B12:D18 B21:D26" xr:uid="{00000000-0002-0000-0200-000000000000}">
      <formula1>$IV$6</formula1>
    </dataValidation>
  </dataValidations>
  <pageMargins left="0.59055118110236227" right="0.59055118110236227" top="0.39370078740157483" bottom="0.39370078740157483" header="0" footer="0"/>
  <pageSetup scale="85" orientation="landscape" r:id="rId1"/>
  <headerFooter alignWithMargins="0">
    <oddFooter>&amp;LDeterminación de la vulnerabilidad global en los recursos</oddFooter>
  </headerFooter>
  <rowBreaks count="1" manualBreakCount="1">
    <brk id="20" max="1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3"/>
  <sheetViews>
    <sheetView showGridLines="0" zoomScale="115" zoomScaleNormal="115" workbookViewId="0">
      <selection activeCell="E17" sqref="E17"/>
    </sheetView>
  </sheetViews>
  <sheetFormatPr baseColWidth="10" defaultColWidth="11.42578125" defaultRowHeight="12" x14ac:dyDescent="0.2"/>
  <cols>
    <col min="1" max="1" width="47.42578125" style="16" customWidth="1"/>
    <col min="2" max="3" width="6" style="1" customWidth="1"/>
    <col min="4" max="4" width="9.5703125" style="1" customWidth="1"/>
    <col min="5" max="5" width="16.140625" style="1" customWidth="1"/>
    <col min="6" max="6" width="40.140625" style="1" customWidth="1"/>
    <col min="7" max="7" width="6.5703125" style="1" hidden="1" customWidth="1"/>
    <col min="8" max="8" width="5.85546875" style="1" hidden="1" customWidth="1"/>
    <col min="9" max="9" width="7.42578125" style="1" hidden="1" customWidth="1"/>
    <col min="10" max="10" width="17.28515625" style="1" hidden="1" customWidth="1"/>
    <col min="11" max="11" width="8.140625" style="1" hidden="1" customWidth="1"/>
    <col min="12" max="16384" width="11.42578125" style="1"/>
  </cols>
  <sheetData>
    <row r="1" spans="1:256" ht="13.5" customHeight="1" x14ac:dyDescent="0.2">
      <c r="A1" s="187" t="s">
        <v>104</v>
      </c>
      <c r="B1" s="188"/>
      <c r="C1" s="188"/>
      <c r="D1" s="188"/>
      <c r="E1" s="188"/>
      <c r="F1" s="188"/>
      <c r="G1" s="35"/>
      <c r="H1" s="35"/>
      <c r="I1" s="35"/>
      <c r="J1" s="35"/>
      <c r="K1" s="35"/>
    </row>
    <row r="2" spans="1:256" ht="14.25" customHeight="1" x14ac:dyDescent="0.2">
      <c r="A2" s="189"/>
      <c r="B2" s="190"/>
      <c r="C2" s="190"/>
      <c r="D2" s="190"/>
      <c r="E2" s="190"/>
      <c r="F2" s="190"/>
      <c r="G2" s="35"/>
      <c r="H2" s="35"/>
      <c r="I2" s="35"/>
      <c r="J2" s="35"/>
      <c r="K2" s="35"/>
    </row>
    <row r="3" spans="1:256" ht="14.25" customHeight="1" x14ac:dyDescent="0.2">
      <c r="A3" s="189"/>
      <c r="B3" s="190"/>
      <c r="C3" s="190"/>
      <c r="D3" s="190"/>
      <c r="E3" s="190"/>
      <c r="F3" s="190"/>
      <c r="G3" s="35"/>
      <c r="H3" s="35"/>
      <c r="I3" s="35"/>
      <c r="J3" s="35"/>
      <c r="K3" s="35"/>
    </row>
    <row r="4" spans="1:256" ht="13.5" customHeight="1" thickBot="1" x14ac:dyDescent="0.25">
      <c r="A4" s="191"/>
      <c r="B4" s="192"/>
      <c r="C4" s="192"/>
      <c r="D4" s="192"/>
      <c r="E4" s="192"/>
      <c r="F4" s="192"/>
      <c r="G4" s="35"/>
      <c r="H4" s="35"/>
      <c r="I4" s="35"/>
      <c r="J4" s="35"/>
      <c r="K4" s="35"/>
    </row>
    <row r="5" spans="1:256" ht="14.25" customHeight="1" thickBot="1" x14ac:dyDescent="0.25">
      <c r="A5" s="200" t="s">
        <v>41</v>
      </c>
      <c r="B5" s="205" t="s">
        <v>42</v>
      </c>
      <c r="C5" s="205"/>
      <c r="D5" s="205"/>
      <c r="E5" s="201" t="s">
        <v>43</v>
      </c>
      <c r="F5" s="200" t="s">
        <v>44</v>
      </c>
      <c r="G5" s="30"/>
      <c r="H5" s="30"/>
      <c r="I5" s="30"/>
      <c r="J5" s="30"/>
      <c r="K5" s="203" t="s">
        <v>44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56" ht="14.25" customHeight="1" thickBot="1" x14ac:dyDescent="0.25">
      <c r="A6" s="200"/>
      <c r="B6" s="128" t="s">
        <v>45</v>
      </c>
      <c r="C6" s="128" t="s">
        <v>46</v>
      </c>
      <c r="D6" s="129" t="s">
        <v>47</v>
      </c>
      <c r="E6" s="202"/>
      <c r="F6" s="200"/>
      <c r="G6" s="134"/>
      <c r="H6" s="134" t="s">
        <v>48</v>
      </c>
      <c r="I6" s="135"/>
      <c r="J6" s="136"/>
      <c r="K6" s="204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IV6" s="1" t="s">
        <v>49</v>
      </c>
    </row>
    <row r="7" spans="1:256" ht="14.25" customHeight="1" thickBot="1" x14ac:dyDescent="0.25">
      <c r="A7" s="198" t="s">
        <v>105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256" ht="36" customHeight="1" thickBot="1" x14ac:dyDescent="0.25">
      <c r="A8" s="15" t="s">
        <v>106</v>
      </c>
      <c r="B8" s="37"/>
      <c r="C8" s="37"/>
      <c r="D8" s="37"/>
      <c r="E8" s="37" t="str">
        <f>(IF(AND(B8="X",C8="",D8=""),1,IF(AND(C8="X",B8="",D8=""),0,IF(AND(D8="X",B8="",C8=""),0.5,"POR FAVOR DIGITE  UNA OPCIÒN"))))</f>
        <v>POR FAVOR DIGITE  UNA OPCIÒN</v>
      </c>
      <c r="F8" s="20"/>
      <c r="G8" s="11"/>
      <c r="H8" s="12"/>
      <c r="I8" s="12"/>
      <c r="J8" s="12"/>
      <c r="K8" s="12"/>
    </row>
    <row r="9" spans="1:256" ht="27.75" customHeight="1" thickBot="1" x14ac:dyDescent="0.25">
      <c r="A9" s="15" t="s">
        <v>107</v>
      </c>
      <c r="B9" s="37"/>
      <c r="C9" s="37"/>
      <c r="D9" s="37"/>
      <c r="E9" s="37" t="str">
        <f>(IF(AND(B9="X",C9="",D9=""),1,IF(AND(C9="X",B9="",D9=""),0,IF(AND(D9="X",B9="",C9=""),0.5,"POR FAVOR DIGITE  UNA OPCIÒN"))))</f>
        <v>POR FAVOR DIGITE  UNA OPCIÒN</v>
      </c>
      <c r="F9" s="15"/>
      <c r="G9" s="9"/>
      <c r="H9" s="6"/>
      <c r="I9" s="6"/>
      <c r="J9" s="6"/>
      <c r="K9" s="6"/>
    </row>
    <row r="10" spans="1:256" ht="27.75" customHeight="1" thickBot="1" x14ac:dyDescent="0.25">
      <c r="A10" s="15" t="s">
        <v>108</v>
      </c>
      <c r="B10" s="37"/>
      <c r="C10" s="37"/>
      <c r="D10" s="37"/>
      <c r="E10" s="37" t="str">
        <f>(IF(AND(B10="X",C10="",D10=""),1,IF(AND(C10="X",B10="",D10=""),0,IF(AND(D10="X",B10="",C10=""),0.5,"POR FAVOR DIGITE  UNA OPCIÒN"))))</f>
        <v>POR FAVOR DIGITE  UNA OPCIÒN</v>
      </c>
      <c r="F10" s="15"/>
      <c r="G10" s="9"/>
      <c r="H10" s="6"/>
      <c r="I10" s="6"/>
      <c r="J10" s="6"/>
      <c r="K10" s="6"/>
    </row>
    <row r="11" spans="1:256" ht="44.25" customHeight="1" thickBot="1" x14ac:dyDescent="0.25">
      <c r="A11" s="15" t="s">
        <v>109</v>
      </c>
      <c r="B11" s="37"/>
      <c r="C11" s="37"/>
      <c r="D11" s="37"/>
      <c r="E11" s="37" t="str">
        <f>(IF(AND(B11="X",C11="",D11=""),1,IF(AND(C11="X",B11="",D11=""),0,IF(AND(D11="X",B11="",C11=""),0.5,"POR FAVOR DIGITE  UNA OPCIÒN"))))</f>
        <v>POR FAVOR DIGITE  UNA OPCIÒN</v>
      </c>
      <c r="F11" s="15"/>
      <c r="G11" s="9"/>
      <c r="H11" s="6"/>
      <c r="I11" s="6"/>
      <c r="J11" s="6"/>
      <c r="K11" s="6"/>
    </row>
    <row r="12" spans="1:256" ht="14.25" customHeight="1" thickBot="1" x14ac:dyDescent="0.25">
      <c r="A12" s="193" t="s">
        <v>86</v>
      </c>
      <c r="B12" s="194"/>
      <c r="C12" s="194"/>
      <c r="D12" s="194"/>
      <c r="E12" s="58">
        <f>SUM(E8:E11)/4</f>
        <v>0</v>
      </c>
      <c r="F12" s="39" t="str">
        <f>IF(AND(E12&gt;=0.68,E12&lt;=1),"BUENO",IF(AND(E12&gt;=0.34,E12&lt;=0.67),"REGULAR",IF(AND(E12&gt;=0,E12&lt;=0.339),"MALO")))</f>
        <v>MALO</v>
      </c>
      <c r="G12" s="33"/>
      <c r="H12" s="33"/>
      <c r="I12" s="33"/>
      <c r="J12" s="33"/>
      <c r="K12" s="33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6" ht="14.25" customHeight="1" thickBot="1" x14ac:dyDescent="0.25">
      <c r="A13" s="198" t="s">
        <v>110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256" ht="34.5" thickBot="1" x14ac:dyDescent="0.25">
      <c r="A14" s="15" t="s">
        <v>111</v>
      </c>
      <c r="B14" s="37"/>
      <c r="C14" s="37"/>
      <c r="D14" s="37"/>
      <c r="E14" s="37" t="str">
        <f t="shared" ref="E14:E16" si="0">(IF(AND(B14="X",C14="",D14=""),1,IF(AND(C14="X",B14="",D14=""),0,IF(AND(D14="X",B14="",C14=""),0.5,"POR FAVOR DIGITE  UNA OPCIÒN"))))</f>
        <v>POR FAVOR DIGITE  UNA OPCIÒN</v>
      </c>
      <c r="F14" s="15"/>
      <c r="G14" s="13"/>
      <c r="H14" s="14"/>
      <c r="I14" s="14"/>
      <c r="J14" s="14"/>
      <c r="K14" s="14"/>
    </row>
    <row r="15" spans="1:256" ht="34.5" thickBot="1" x14ac:dyDescent="0.25">
      <c r="A15" s="15" t="s">
        <v>112</v>
      </c>
      <c r="B15" s="37"/>
      <c r="C15" s="37"/>
      <c r="D15" s="37"/>
      <c r="E15" s="37" t="str">
        <f t="shared" si="0"/>
        <v>POR FAVOR DIGITE  UNA OPCIÒN</v>
      </c>
      <c r="F15" s="15"/>
      <c r="G15" s="9"/>
      <c r="H15" s="7"/>
      <c r="I15" s="6"/>
      <c r="J15" s="6"/>
      <c r="K15" s="6"/>
    </row>
    <row r="16" spans="1:256" ht="23.25" thickBot="1" x14ac:dyDescent="0.25">
      <c r="A16" s="31" t="s">
        <v>113</v>
      </c>
      <c r="B16" s="56"/>
      <c r="C16" s="56"/>
      <c r="D16" s="56"/>
      <c r="E16" s="37" t="str">
        <f t="shared" si="0"/>
        <v>POR FAVOR DIGITE  UNA OPCIÒN</v>
      </c>
      <c r="F16" s="15"/>
      <c r="G16" s="9"/>
      <c r="H16" s="7"/>
      <c r="I16" s="6"/>
      <c r="J16" s="6"/>
      <c r="K16" s="6"/>
    </row>
    <row r="17" spans="1:116" ht="14.25" customHeight="1" thickBot="1" x14ac:dyDescent="0.25">
      <c r="A17" s="193" t="s">
        <v>86</v>
      </c>
      <c r="B17" s="194"/>
      <c r="C17" s="194"/>
      <c r="D17" s="194"/>
      <c r="E17" s="59">
        <f>SUM(E14:E16)/3</f>
        <v>0</v>
      </c>
      <c r="F17" s="39" t="str">
        <f>IF(AND(E17&gt;=0.68,E17&lt;=1),"BUENO",IF(AND(E17&gt;=0.34,E17&lt;=0.67),"REGULAR",IF(AND(E17&gt;=0,E17&lt;=0.339),"MALO")))</f>
        <v>MALO</v>
      </c>
      <c r="G17" s="33"/>
      <c r="H17" s="33"/>
      <c r="I17" s="33"/>
      <c r="J17" s="33"/>
      <c r="K17" s="33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116" ht="14.25" customHeight="1" thickBot="1" x14ac:dyDescent="0.25">
      <c r="A18" s="198" t="s">
        <v>114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19" spans="1:116" ht="23.25" thickBot="1" x14ac:dyDescent="0.25">
      <c r="A19" s="15" t="s">
        <v>115</v>
      </c>
      <c r="B19" s="37"/>
      <c r="C19" s="37"/>
      <c r="D19" s="37"/>
      <c r="E19" s="37" t="str">
        <f t="shared" ref="E19:E23" si="1">(IF(AND(B19="X",C19="",D19=""),1,IF(AND(C19="X",B19="",D19=""),0,IF(AND(D19="X",B19="",C19=""),0.5,"POR FAVOR DIGITE  UNA OPCIÒN"))))</f>
        <v>POR FAVOR DIGITE  UNA OPCIÒN</v>
      </c>
      <c r="F19" s="15"/>
      <c r="G19" s="23"/>
      <c r="H19" s="21"/>
      <c r="I19" s="12"/>
      <c r="J19" s="12"/>
      <c r="K19" s="12"/>
    </row>
    <row r="20" spans="1:116" ht="23.25" thickBot="1" x14ac:dyDescent="0.25">
      <c r="A20" s="31" t="s">
        <v>116</v>
      </c>
      <c r="B20" s="37"/>
      <c r="C20" s="56"/>
      <c r="D20" s="56"/>
      <c r="E20" s="37" t="str">
        <f t="shared" si="1"/>
        <v>POR FAVOR DIGITE  UNA OPCIÒN</v>
      </c>
      <c r="F20" s="15"/>
      <c r="G20" s="24"/>
      <c r="H20" s="22"/>
      <c r="I20" s="6"/>
      <c r="J20" s="6"/>
      <c r="K20" s="6"/>
    </row>
    <row r="21" spans="1:116" ht="23.25" thickBot="1" x14ac:dyDescent="0.25">
      <c r="A21" s="31" t="s">
        <v>117</v>
      </c>
      <c r="B21" s="37"/>
      <c r="C21" s="56"/>
      <c r="D21" s="56"/>
      <c r="E21" s="37" t="str">
        <f t="shared" si="1"/>
        <v>POR FAVOR DIGITE  UNA OPCIÒN</v>
      </c>
      <c r="F21" s="15"/>
      <c r="G21" s="24"/>
      <c r="H21" s="22"/>
      <c r="I21" s="8"/>
      <c r="J21" s="8"/>
      <c r="K21" s="8"/>
    </row>
    <row r="22" spans="1:116" ht="23.25" thickBot="1" x14ac:dyDescent="0.25">
      <c r="A22" s="31" t="s">
        <v>118</v>
      </c>
      <c r="B22" s="37"/>
      <c r="C22" s="56"/>
      <c r="D22" s="56"/>
      <c r="E22" s="37" t="str">
        <f t="shared" si="1"/>
        <v>POR FAVOR DIGITE  UNA OPCIÒN</v>
      </c>
      <c r="F22" s="15"/>
      <c r="G22" s="24"/>
      <c r="H22" s="22"/>
      <c r="I22" s="8"/>
      <c r="J22" s="8"/>
      <c r="K22" s="8"/>
    </row>
    <row r="23" spans="1:116" ht="23.25" thickBot="1" x14ac:dyDescent="0.25">
      <c r="A23" s="31" t="s">
        <v>119</v>
      </c>
      <c r="B23" s="37"/>
      <c r="C23" s="56"/>
      <c r="D23" s="56"/>
      <c r="E23" s="37" t="str">
        <f t="shared" si="1"/>
        <v>POR FAVOR DIGITE  UNA OPCIÒN</v>
      </c>
      <c r="F23" s="15"/>
      <c r="G23" s="24"/>
      <c r="H23" s="22"/>
      <c r="I23" s="8"/>
      <c r="J23" s="8"/>
      <c r="K23" s="8"/>
    </row>
    <row r="24" spans="1:116" ht="14.25" customHeight="1" thickBot="1" x14ac:dyDescent="0.25">
      <c r="A24" s="193" t="s">
        <v>86</v>
      </c>
      <c r="B24" s="194"/>
      <c r="C24" s="194"/>
      <c r="D24" s="194"/>
      <c r="E24" s="59">
        <f>SUM(E19:E23)/5</f>
        <v>0</v>
      </c>
      <c r="F24" s="39" t="str">
        <f>IF(AND(E24&gt;=0.68,E24&lt;=1),"BUENO",IF(AND(E24&gt;=0.34,E24&lt;=0.67),"REGULAR",IF(AND(E24&gt;=0,E24&lt;=0.339),"MALO")))</f>
        <v>MALO</v>
      </c>
      <c r="G24" s="33"/>
      <c r="H24" s="33"/>
      <c r="I24" s="33"/>
      <c r="J24" s="33"/>
      <c r="K24" s="33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116" s="2" customFormat="1" ht="14.25" customHeight="1" thickBot="1" x14ac:dyDescent="0.25">
      <c r="A25" s="195" t="s">
        <v>70</v>
      </c>
      <c r="B25" s="196"/>
      <c r="C25" s="196"/>
      <c r="D25" s="197"/>
      <c r="E25" s="130">
        <f>E12+E17+E24</f>
        <v>0</v>
      </c>
      <c r="F25" s="35"/>
      <c r="G25" s="10"/>
      <c r="H25" s="10"/>
      <c r="I25" s="10"/>
      <c r="J25" s="10"/>
      <c r="K25" s="3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30" spans="1:116" ht="12.75" x14ac:dyDescent="0.2">
      <c r="A30" s="91"/>
      <c r="B30" s="91" t="s">
        <v>71</v>
      </c>
      <c r="C30" s="91" t="s">
        <v>72</v>
      </c>
      <c r="D30" s="91" t="s">
        <v>73</v>
      </c>
      <c r="E30" s="147" t="s">
        <v>43</v>
      </c>
      <c r="F30" s="148"/>
    </row>
    <row r="31" spans="1:116" ht="43.5" thickBot="1" x14ac:dyDescent="0.25">
      <c r="A31" s="26" t="s">
        <v>45</v>
      </c>
      <c r="B31" s="27" t="s">
        <v>74</v>
      </c>
      <c r="C31" s="27"/>
      <c r="D31" s="27"/>
      <c r="E31" s="27" t="s">
        <v>75</v>
      </c>
      <c r="F31" s="27">
        <v>1</v>
      </c>
    </row>
    <row r="32" spans="1:116" ht="100.5" thickBot="1" x14ac:dyDescent="0.25">
      <c r="A32" s="26" t="s">
        <v>77</v>
      </c>
      <c r="B32" s="27"/>
      <c r="C32" s="27"/>
      <c r="D32" s="27" t="s">
        <v>74</v>
      </c>
      <c r="E32" s="27" t="s">
        <v>78</v>
      </c>
      <c r="F32" s="27" t="s">
        <v>76</v>
      </c>
    </row>
    <row r="33" spans="1:6" ht="43.5" thickBot="1" x14ac:dyDescent="0.25">
      <c r="A33" s="26" t="s">
        <v>46</v>
      </c>
      <c r="B33" s="27"/>
      <c r="C33" s="27" t="s">
        <v>74</v>
      </c>
      <c r="D33" s="27"/>
      <c r="E33" s="27" t="s">
        <v>79</v>
      </c>
      <c r="F33" s="27">
        <v>0</v>
      </c>
    </row>
  </sheetData>
  <mergeCells count="14">
    <mergeCell ref="A1:F4"/>
    <mergeCell ref="E30:F30"/>
    <mergeCell ref="A17:D17"/>
    <mergeCell ref="A24:D24"/>
    <mergeCell ref="A25:D25"/>
    <mergeCell ref="A18:K18"/>
    <mergeCell ref="A5:A6"/>
    <mergeCell ref="E5:E6"/>
    <mergeCell ref="F5:F6"/>
    <mergeCell ref="K5:K6"/>
    <mergeCell ref="A7:K7"/>
    <mergeCell ref="B5:D5"/>
    <mergeCell ref="A13:K13"/>
    <mergeCell ref="A12:D12"/>
  </mergeCells>
  <phoneticPr fontId="0" type="noConversion"/>
  <conditionalFormatting sqref="F12">
    <cfRule type="containsText" dxfId="16" priority="7" stopIfTrue="1" operator="containsText" text="MALO">
      <formula>NOT(ISERROR(SEARCH("MALO",F12)))</formula>
    </cfRule>
    <cfRule type="containsText" dxfId="15" priority="8" stopIfTrue="1" operator="containsText" text="REGULAR">
      <formula>NOT(ISERROR(SEARCH("REGULAR",F12)))</formula>
    </cfRule>
    <cfRule type="containsText" dxfId="14" priority="9" stopIfTrue="1" operator="containsText" text="BUENO">
      <formula>NOT(ISERROR(SEARCH("BUENO",F12)))</formula>
    </cfRule>
  </conditionalFormatting>
  <conditionalFormatting sqref="F17">
    <cfRule type="containsText" dxfId="13" priority="4" stopIfTrue="1" operator="containsText" text="MALO">
      <formula>NOT(ISERROR(SEARCH("MALO",F17)))</formula>
    </cfRule>
    <cfRule type="containsText" dxfId="12" priority="5" stopIfTrue="1" operator="containsText" text="REGULAR">
      <formula>NOT(ISERROR(SEARCH("REGULAR",F17)))</formula>
    </cfRule>
    <cfRule type="containsText" dxfId="11" priority="6" stopIfTrue="1" operator="containsText" text="BUENO">
      <formula>NOT(ISERROR(SEARCH("BUENO",F17)))</formula>
    </cfRule>
  </conditionalFormatting>
  <conditionalFormatting sqref="F24">
    <cfRule type="containsText" dxfId="10" priority="1" stopIfTrue="1" operator="containsText" text="MALO">
      <formula>NOT(ISERROR(SEARCH("MALO",F24)))</formula>
    </cfRule>
    <cfRule type="containsText" dxfId="9" priority="2" stopIfTrue="1" operator="containsText" text="REGULAR">
      <formula>NOT(ISERROR(SEARCH("REGULAR",F24)))</formula>
    </cfRule>
    <cfRule type="containsText" dxfId="8" priority="3" stopIfTrue="1" operator="containsText" text="BUENO">
      <formula>NOT(ISERROR(SEARCH("BUENO",F24)))</formula>
    </cfRule>
  </conditionalFormatting>
  <dataValidations count="1">
    <dataValidation type="list" allowBlank="1" showInputMessage="1" showErrorMessage="1" errorTitle="SIC ANÀLISIS DE VUILNERAVILIDAD" error="POR FAVOR MARQUE UNICAMENTE X EN LA CELDA REQUERIDA" sqref="B14:D16 B8:D11 B19:D23" xr:uid="{00000000-0002-0000-0300-000000000000}">
      <formula1>$IV$6</formula1>
    </dataValidation>
  </dataValidations>
  <pageMargins left="0.59055118110236227" right="0.59055118110236227" top="0.59055118110236227" bottom="0.98425196850393704" header="0" footer="0.59055118110236227"/>
  <pageSetup scale="95" orientation="landscape" horizontalDpi="300" verticalDpi="300" r:id="rId1"/>
  <headerFooter alignWithMargins="0">
    <oddFooter>&amp;LDeterminación de la vulnerabilidad global en los sistemas y procesos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U17"/>
  <sheetViews>
    <sheetView showGridLines="0" topLeftCell="C1" zoomScaleNormal="100" zoomScaleSheetLayoutView="70" workbookViewId="0">
      <selection activeCell="B4" sqref="B4"/>
    </sheetView>
  </sheetViews>
  <sheetFormatPr baseColWidth="10" defaultColWidth="11.42578125" defaultRowHeight="12.75" x14ac:dyDescent="0.2"/>
  <cols>
    <col min="1" max="1" width="6.140625" customWidth="1"/>
    <col min="2" max="2" width="19.7109375" customWidth="1"/>
    <col min="4" max="4" width="10.7109375" customWidth="1"/>
    <col min="5" max="7" width="5.140625" bestFit="1" customWidth="1"/>
    <col min="8" max="8" width="7.28515625" bestFit="1" customWidth="1"/>
    <col min="10" max="10" width="4.140625" customWidth="1"/>
    <col min="11" max="11" width="4.28515625" customWidth="1"/>
    <col min="12" max="12" width="5.42578125" customWidth="1"/>
    <col min="13" max="13" width="7.7109375" customWidth="1"/>
    <col min="14" max="14" width="10.5703125" customWidth="1"/>
    <col min="15" max="15" width="4.85546875" customWidth="1"/>
    <col min="16" max="16" width="5.140625" bestFit="1" customWidth="1"/>
    <col min="17" max="17" width="5.5703125" customWidth="1"/>
    <col min="18" max="18" width="9.7109375" customWidth="1"/>
    <col min="19" max="19" width="10.28515625" customWidth="1"/>
    <col min="20" max="20" width="19.42578125" customWidth="1"/>
    <col min="21" max="21" width="14.140625" customWidth="1"/>
  </cols>
  <sheetData>
    <row r="1" spans="2:21" ht="13.5" thickBot="1" x14ac:dyDescent="0.25"/>
    <row r="2" spans="2:21" ht="18.75" customHeight="1" x14ac:dyDescent="0.2">
      <c r="B2" s="213" t="s">
        <v>120</v>
      </c>
      <c r="C2" s="209"/>
      <c r="D2" s="209"/>
      <c r="E2" s="209" t="s">
        <v>121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 t="s">
        <v>122</v>
      </c>
      <c r="U2" s="210"/>
    </row>
    <row r="3" spans="2:21" ht="18.75" customHeight="1" x14ac:dyDescent="0.2">
      <c r="B3" s="214"/>
      <c r="C3" s="211"/>
      <c r="D3" s="211"/>
      <c r="E3" s="215" t="s">
        <v>123</v>
      </c>
      <c r="F3" s="215"/>
      <c r="G3" s="215"/>
      <c r="H3" s="215"/>
      <c r="I3" s="215"/>
      <c r="J3" s="216" t="s">
        <v>124</v>
      </c>
      <c r="K3" s="216"/>
      <c r="L3" s="216"/>
      <c r="M3" s="216"/>
      <c r="N3" s="216"/>
      <c r="O3" s="217" t="s">
        <v>125</v>
      </c>
      <c r="P3" s="217"/>
      <c r="Q3" s="217"/>
      <c r="R3" s="217"/>
      <c r="S3" s="217"/>
      <c r="T3" s="211"/>
      <c r="U3" s="212"/>
    </row>
    <row r="4" spans="2:21" s="32" customFormat="1" ht="84" customHeight="1" thickBot="1" x14ac:dyDescent="0.25">
      <c r="B4" s="44" t="s">
        <v>14</v>
      </c>
      <c r="C4" s="45" t="s">
        <v>43</v>
      </c>
      <c r="D4" s="45" t="s">
        <v>126</v>
      </c>
      <c r="E4" s="46" t="s">
        <v>127</v>
      </c>
      <c r="F4" s="46" t="s">
        <v>128</v>
      </c>
      <c r="G4" s="46" t="s">
        <v>129</v>
      </c>
      <c r="H4" s="46" t="s">
        <v>130</v>
      </c>
      <c r="I4" s="46" t="s">
        <v>131</v>
      </c>
      <c r="J4" s="47" t="s">
        <v>132</v>
      </c>
      <c r="K4" s="47" t="s">
        <v>133</v>
      </c>
      <c r="L4" s="47" t="s">
        <v>134</v>
      </c>
      <c r="M4" s="47" t="s">
        <v>135</v>
      </c>
      <c r="N4" s="47" t="s">
        <v>136</v>
      </c>
      <c r="O4" s="48" t="s">
        <v>137</v>
      </c>
      <c r="P4" s="48" t="s">
        <v>138</v>
      </c>
      <c r="Q4" s="48" t="s">
        <v>139</v>
      </c>
      <c r="R4" s="48" t="s">
        <v>140</v>
      </c>
      <c r="S4" s="48" t="s">
        <v>141</v>
      </c>
      <c r="T4" s="49" t="s">
        <v>142</v>
      </c>
      <c r="U4" s="50" t="s">
        <v>143</v>
      </c>
    </row>
    <row r="5" spans="2:21" ht="85.5" customHeight="1" thickBot="1" x14ac:dyDescent="0.25">
      <c r="B5" s="131" t="str">
        <f>'Iden. Amenazas'!A9</f>
        <v>Eventos atmosféricos (vendavales, granizadas, tormentas eléctricas, entre otros)</v>
      </c>
      <c r="C5" s="132" t="str">
        <f>'Iden. Amenazas'!E9</f>
        <v>Posible</v>
      </c>
      <c r="D5" s="51" t="str">
        <f>(IF(AND(C5="PROBABLE"),"AMARILLO",IF(AND(C5="INMINENTE"),"ROJO",IF(AND(C5="POSIBLE"),"VERDE",))))</f>
        <v>VERDE</v>
      </c>
      <c r="E5" s="52">
        <f>'V. Personas '!E15</f>
        <v>0</v>
      </c>
      <c r="F5" s="53">
        <f>'V. Personas '!E21</f>
        <v>0</v>
      </c>
      <c r="G5" s="52">
        <f>'V. Personas '!E28</f>
        <v>0</v>
      </c>
      <c r="H5" s="53">
        <f t="shared" ref="H5:H6" si="0">SUM(E5:G5)</f>
        <v>0</v>
      </c>
      <c r="I5" s="54" t="str">
        <f>IF(AND(H5&gt;=0,H5&lt;=1),"ALTA",IF(AND(H5&gt;=1.01,H5&lt;=2),"MEDIA",IF(AND(H5&gt;=2.01,H5&lt;=3),"BAJA")))</f>
        <v>ALTA</v>
      </c>
      <c r="J5" s="52">
        <f>'V. Recursos'!E10</f>
        <v>0</v>
      </c>
      <c r="K5" s="52">
        <f>'V. Recursos'!E19</f>
        <v>0</v>
      </c>
      <c r="L5" s="52">
        <f>'V. Recursos'!E27</f>
        <v>0</v>
      </c>
      <c r="M5" s="52">
        <f t="shared" ref="M5:M6" si="1">SUM(J5:L5)</f>
        <v>0</v>
      </c>
      <c r="N5" s="54" t="str">
        <f>IF(AND(M5&gt;=0,M5&lt;=1),"ALTA",IF(AND(M5&gt;=1.01,M5&lt;=2),"MEDIA",IF(AND(M5&gt;=2.01,M5&lt;=3),"BAJA")))</f>
        <v>ALTA</v>
      </c>
      <c r="O5" s="57">
        <f>'V. Sistemas y Procesos'!E12</f>
        <v>0</v>
      </c>
      <c r="P5" s="57">
        <f>'V. Sistemas y Procesos'!E17</f>
        <v>0</v>
      </c>
      <c r="Q5" s="57">
        <f>'V. Sistemas y Procesos'!E24</f>
        <v>0</v>
      </c>
      <c r="R5" s="52">
        <f t="shared" ref="R5" si="2">SUM(O5:Q5)</f>
        <v>0</v>
      </c>
      <c r="S5" s="54" t="str">
        <f t="shared" ref="S5:S6" si="3">IF(AND(R5&gt;=0,R5&lt;=1),"ALTA",IF(AND(R5&gt;=1.01,R5&lt;=2),"MEDIA",IF(AND(R5&gt;=2.01,R5&lt;=3),"BAJA")))</f>
        <v>ALTA</v>
      </c>
      <c r="T5" s="51"/>
      <c r="U5" s="60" t="s">
        <v>144</v>
      </c>
    </row>
    <row r="6" spans="2:21" ht="94.5" customHeight="1" x14ac:dyDescent="0.2">
      <c r="B6" s="133" t="str">
        <f>'Iden. Amenazas'!A10</f>
        <v>Inundaciones por desbordamiento de cuerpos de agua (ríos, quebradas, humedales, entre otros).</v>
      </c>
      <c r="C6" s="61" t="str">
        <f>'Iden. Amenazas'!E10</f>
        <v>Posible</v>
      </c>
      <c r="D6" s="36" t="str">
        <f>(IF(AND(C6="PROBABLE"),"AMARILLO",IF(AND(C6="INMINENTE"),"ROJO",IF(AND(C6="POSIBLE"),"VERDE"))))</f>
        <v>VERDE</v>
      </c>
      <c r="E6" s="52">
        <f t="shared" ref="E6:G6" si="4">E5</f>
        <v>0</v>
      </c>
      <c r="F6" s="42">
        <f t="shared" si="4"/>
        <v>0</v>
      </c>
      <c r="G6" s="40">
        <f t="shared" si="4"/>
        <v>0</v>
      </c>
      <c r="H6" s="42">
        <f t="shared" si="0"/>
        <v>0</v>
      </c>
      <c r="I6" s="43" t="str">
        <f t="shared" ref="I6:I17" si="5">IF(AND(H6&gt;=0,H6&lt;=1),"ALTA",IF(AND(H6&gt;=1.01,H6&lt;=2),"MEDIA",IF(AND(H6&gt;=2.1,H6&lt;=3),"BAJA")))</f>
        <v>ALTA</v>
      </c>
      <c r="J6" s="40">
        <f t="shared" ref="J6:L6" si="6">J5</f>
        <v>0</v>
      </c>
      <c r="K6" s="40">
        <f t="shared" si="6"/>
        <v>0</v>
      </c>
      <c r="L6" s="40">
        <f t="shared" si="6"/>
        <v>0</v>
      </c>
      <c r="M6" s="52">
        <f t="shared" si="1"/>
        <v>0</v>
      </c>
      <c r="N6" s="43" t="str">
        <f t="shared" ref="N6:N17" si="7">IF(AND(M6&gt;=0,M6&lt;=1),"ALTA",IF(AND(M6&gt;=1.01,M6&lt;=2),"MEDIA",IF(AND(M6&gt;=2.1,M6&lt;=3),"BAJA")))</f>
        <v>ALTA</v>
      </c>
      <c r="O6" s="40">
        <f t="shared" ref="O6:Q6" si="8">O5</f>
        <v>0</v>
      </c>
      <c r="P6" s="40">
        <f t="shared" si="8"/>
        <v>0</v>
      </c>
      <c r="Q6" s="40">
        <f t="shared" si="8"/>
        <v>0</v>
      </c>
      <c r="R6" s="52">
        <f>SUM(O6:Q6)</f>
        <v>0</v>
      </c>
      <c r="S6" s="54" t="str">
        <f t="shared" si="3"/>
        <v>ALTA</v>
      </c>
      <c r="T6" s="51"/>
      <c r="U6" s="60" t="s">
        <v>144</v>
      </c>
    </row>
    <row r="7" spans="2:21" ht="13.5" thickBot="1" x14ac:dyDescent="0.25"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</row>
    <row r="8" spans="2:21" ht="60.75" customHeight="1" thickBot="1" x14ac:dyDescent="0.25">
      <c r="B8" s="55" t="str">
        <f>'Iden. Amenazas'!A13</f>
        <v>Fallas estructurales por sismos</v>
      </c>
      <c r="C8" s="41" t="str">
        <f>'Iden. Amenazas'!E13</f>
        <v>Probable</v>
      </c>
      <c r="D8" s="36" t="str">
        <f t="shared" ref="D8:D11" si="9">(IF(AND(C8="PROBABLE"),"AMARILLO",IF(AND(C8="INMINENTE"),"ROJO",IF(AND(C8="POSIBLE"),"VERDE",))))</f>
        <v>AMARILLO</v>
      </c>
      <c r="E8" s="52">
        <f>'V. Personas '!E15</f>
        <v>0</v>
      </c>
      <c r="F8" s="53">
        <f>'V. Personas '!E21</f>
        <v>0</v>
      </c>
      <c r="G8" s="52">
        <f>'V. Personas '!E28</f>
        <v>0</v>
      </c>
      <c r="H8" s="42">
        <f t="shared" ref="H8:H11" si="10">SUM(E8:G8)</f>
        <v>0</v>
      </c>
      <c r="I8" s="43" t="str">
        <f t="shared" si="5"/>
        <v>ALTA</v>
      </c>
      <c r="J8" s="52">
        <f>'V. Recursos'!E10</f>
        <v>0</v>
      </c>
      <c r="K8" s="52">
        <f>'V. Recursos'!E19</f>
        <v>0</v>
      </c>
      <c r="L8" s="52">
        <f>'V. Recursos'!E27</f>
        <v>0</v>
      </c>
      <c r="M8" s="40">
        <f t="shared" ref="M8:M11" si="11">SUM(J8:L8)</f>
        <v>0</v>
      </c>
      <c r="N8" s="43" t="str">
        <f t="shared" si="7"/>
        <v>ALTA</v>
      </c>
      <c r="O8" s="57">
        <f>'V. Sistemas y Procesos'!E12</f>
        <v>0</v>
      </c>
      <c r="P8" s="57">
        <f>'V. Sistemas y Procesos'!E17</f>
        <v>0</v>
      </c>
      <c r="Q8" s="57">
        <f>'V. Sistemas y Procesos'!E24</f>
        <v>0</v>
      </c>
      <c r="R8" s="40">
        <f t="shared" ref="R8:R11" si="12">SUM(O8:Q8)</f>
        <v>0</v>
      </c>
      <c r="S8" s="43" t="str">
        <f>IF(AND(R8&gt;=0,R8&lt;=1),"ALTA",IF(AND(R8&gt;=1.01,R8&lt;=2),"MEDIA",IF(AND(R8&gt;=2.01,R8&lt;=3),"BAJA")))</f>
        <v>ALTA</v>
      </c>
      <c r="T8" s="36"/>
      <c r="U8" s="60" t="s">
        <v>144</v>
      </c>
    </row>
    <row r="9" spans="2:21" ht="60.75" customHeight="1" thickBot="1" x14ac:dyDescent="0.25">
      <c r="B9" s="55" t="str">
        <f>'Iden. Amenazas'!A14</f>
        <v>Incendios Estructurales Internos</v>
      </c>
      <c r="C9" s="41" t="str">
        <f>'Iden. Amenazas'!E14</f>
        <v>Posible</v>
      </c>
      <c r="D9" s="36" t="str">
        <f t="shared" si="9"/>
        <v>VERDE</v>
      </c>
      <c r="E9" s="40">
        <f t="shared" ref="E9:G11" si="13">E8</f>
        <v>0</v>
      </c>
      <c r="F9" s="42">
        <f t="shared" si="13"/>
        <v>0</v>
      </c>
      <c r="G9" s="40">
        <f t="shared" si="13"/>
        <v>0</v>
      </c>
      <c r="H9" s="42">
        <f t="shared" si="10"/>
        <v>0</v>
      </c>
      <c r="I9" s="43" t="str">
        <f t="shared" si="5"/>
        <v>ALTA</v>
      </c>
      <c r="J9" s="40">
        <f t="shared" ref="J9:L11" si="14">J8</f>
        <v>0</v>
      </c>
      <c r="K9" s="40">
        <f t="shared" si="14"/>
        <v>0</v>
      </c>
      <c r="L9" s="40">
        <f t="shared" si="14"/>
        <v>0</v>
      </c>
      <c r="M9" s="40">
        <f t="shared" si="11"/>
        <v>0</v>
      </c>
      <c r="N9" s="43" t="str">
        <f t="shared" si="7"/>
        <v>ALTA</v>
      </c>
      <c r="O9" s="40">
        <f t="shared" ref="O9:Q11" si="15">O8</f>
        <v>0</v>
      </c>
      <c r="P9" s="40">
        <f t="shared" si="15"/>
        <v>0</v>
      </c>
      <c r="Q9" s="40">
        <f t="shared" si="15"/>
        <v>0</v>
      </c>
      <c r="R9" s="40">
        <f t="shared" si="12"/>
        <v>0</v>
      </c>
      <c r="S9" s="43" t="str">
        <f t="shared" ref="S9:S16" si="16">IF(AND(R9&gt;=0,R9&lt;=1),"ALTA",IF(AND(R9&gt;=1.01,R9&lt;=2),"MEDIA",IF(AND(R9&gt;=2.01,R9&lt;=3),"BAJA")))</f>
        <v>ALTA</v>
      </c>
      <c r="T9" s="36"/>
      <c r="U9" s="60" t="s">
        <v>144</v>
      </c>
    </row>
    <row r="10" spans="2:21" ht="60.75" customHeight="1" thickBot="1" x14ac:dyDescent="0.25">
      <c r="B10" s="55" t="str">
        <f>'Iden. Amenazas'!A15</f>
        <v>Fallas Estructurales por Utilización</v>
      </c>
      <c r="C10" s="41" t="str">
        <f>'Iden. Amenazas'!E15</f>
        <v>Posible</v>
      </c>
      <c r="D10" s="36" t="str">
        <f t="shared" si="9"/>
        <v>VERDE</v>
      </c>
      <c r="E10" s="40">
        <f t="shared" si="13"/>
        <v>0</v>
      </c>
      <c r="F10" s="42">
        <f t="shared" si="13"/>
        <v>0</v>
      </c>
      <c r="G10" s="40">
        <f t="shared" si="13"/>
        <v>0</v>
      </c>
      <c r="H10" s="42">
        <f t="shared" si="10"/>
        <v>0</v>
      </c>
      <c r="I10" s="43" t="str">
        <f t="shared" si="5"/>
        <v>ALTA</v>
      </c>
      <c r="J10" s="40">
        <f t="shared" si="14"/>
        <v>0</v>
      </c>
      <c r="K10" s="40">
        <f t="shared" si="14"/>
        <v>0</v>
      </c>
      <c r="L10" s="40">
        <f t="shared" si="14"/>
        <v>0</v>
      </c>
      <c r="M10" s="40">
        <f t="shared" si="11"/>
        <v>0</v>
      </c>
      <c r="N10" s="43" t="str">
        <f t="shared" si="7"/>
        <v>ALTA</v>
      </c>
      <c r="O10" s="40">
        <f t="shared" si="15"/>
        <v>0</v>
      </c>
      <c r="P10" s="40">
        <f t="shared" si="15"/>
        <v>0</v>
      </c>
      <c r="Q10" s="40">
        <f t="shared" si="15"/>
        <v>0</v>
      </c>
      <c r="R10" s="40">
        <f t="shared" si="12"/>
        <v>0</v>
      </c>
      <c r="S10" s="43" t="str">
        <f t="shared" si="16"/>
        <v>ALTA</v>
      </c>
      <c r="T10" s="36"/>
      <c r="U10" s="60" t="s">
        <v>144</v>
      </c>
    </row>
    <row r="11" spans="2:21" ht="60.75" customHeight="1" x14ac:dyDescent="0.2">
      <c r="B11" s="55" t="str">
        <f>'Iden. Amenazas'!A16</f>
        <v>Incendios internos de líquidos inflamables</v>
      </c>
      <c r="C11" s="41" t="str">
        <f>'Iden. Amenazas'!E16</f>
        <v>Probable</v>
      </c>
      <c r="D11" s="36" t="str">
        <f t="shared" si="9"/>
        <v>AMARILLO</v>
      </c>
      <c r="E11" s="40">
        <f t="shared" si="13"/>
        <v>0</v>
      </c>
      <c r="F11" s="42">
        <f t="shared" si="13"/>
        <v>0</v>
      </c>
      <c r="G11" s="40">
        <f t="shared" si="13"/>
        <v>0</v>
      </c>
      <c r="H11" s="42">
        <f t="shared" si="10"/>
        <v>0</v>
      </c>
      <c r="I11" s="43" t="str">
        <f t="shared" si="5"/>
        <v>ALTA</v>
      </c>
      <c r="J11" s="40">
        <f t="shared" si="14"/>
        <v>0</v>
      </c>
      <c r="K11" s="40">
        <f t="shared" si="14"/>
        <v>0</v>
      </c>
      <c r="L11" s="40">
        <f t="shared" si="14"/>
        <v>0</v>
      </c>
      <c r="M11" s="40">
        <f t="shared" si="11"/>
        <v>0</v>
      </c>
      <c r="N11" s="43" t="str">
        <f t="shared" si="7"/>
        <v>ALTA</v>
      </c>
      <c r="O11" s="40">
        <f t="shared" si="15"/>
        <v>0</v>
      </c>
      <c r="P11" s="40">
        <f t="shared" si="15"/>
        <v>0</v>
      </c>
      <c r="Q11" s="40">
        <f t="shared" si="15"/>
        <v>0</v>
      </c>
      <c r="R11" s="40">
        <f t="shared" si="12"/>
        <v>0</v>
      </c>
      <c r="S11" s="43" t="str">
        <f t="shared" si="16"/>
        <v>ALTA</v>
      </c>
      <c r="T11" s="36"/>
      <c r="U11" s="60" t="s">
        <v>144</v>
      </c>
    </row>
    <row r="12" spans="2:21" ht="13.5" thickBot="1" x14ac:dyDescent="0.25"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8"/>
    </row>
    <row r="13" spans="2:21" ht="60.75" customHeight="1" thickBot="1" x14ac:dyDescent="0.25">
      <c r="B13" s="55" t="str">
        <f>'Iden. Amenazas'!A19</f>
        <v>Comportamientos No Adaptativos por Temor – (Situación Orden Público)</v>
      </c>
      <c r="C13" s="40" t="str">
        <f>'Iden. Amenazas'!E19</f>
        <v>Probable</v>
      </c>
      <c r="D13" s="36" t="str">
        <f>(IF(AND(C13="PROBABLE"),"AMARILLO",IF(AND(C13="INMINENTE"),"ROJO",IF(AND(C13="POSIBLE"),"VERDE",))))</f>
        <v>AMARILLO</v>
      </c>
      <c r="E13" s="52">
        <f>'V. Personas '!E15</f>
        <v>0</v>
      </c>
      <c r="F13" s="53">
        <f>'V. Personas '!E21</f>
        <v>0</v>
      </c>
      <c r="G13" s="52">
        <f>'V. Personas '!E28</f>
        <v>0</v>
      </c>
      <c r="H13" s="40">
        <f>SUM(E13:G13)</f>
        <v>0</v>
      </c>
      <c r="I13" s="43" t="str">
        <f t="shared" si="5"/>
        <v>ALTA</v>
      </c>
      <c r="J13" s="52">
        <f>'V. Recursos'!E10</f>
        <v>0</v>
      </c>
      <c r="K13" s="52">
        <f>'V. Recursos'!E19</f>
        <v>0</v>
      </c>
      <c r="L13" s="52">
        <f>'V. Recursos'!E27</f>
        <v>0</v>
      </c>
      <c r="M13" s="40">
        <f>SUM(J13:L13)</f>
        <v>0</v>
      </c>
      <c r="N13" s="43" t="str">
        <f t="shared" si="7"/>
        <v>ALTA</v>
      </c>
      <c r="O13" s="57">
        <f>'V. Sistemas y Procesos'!E12</f>
        <v>0</v>
      </c>
      <c r="P13" s="57">
        <f>'V. Sistemas y Procesos'!E17</f>
        <v>0</v>
      </c>
      <c r="Q13" s="57">
        <f>'V. Sistemas y Procesos'!E24</f>
        <v>0</v>
      </c>
      <c r="R13" s="40">
        <f>SUM(O13:Q13)</f>
        <v>0</v>
      </c>
      <c r="S13" s="43" t="str">
        <f t="shared" si="16"/>
        <v>ALTA</v>
      </c>
      <c r="T13" s="36"/>
      <c r="U13" s="60" t="s">
        <v>144</v>
      </c>
    </row>
    <row r="14" spans="2:21" ht="60" customHeight="1" thickBot="1" x14ac:dyDescent="0.25">
      <c r="B14" s="55" t="str">
        <f>'Iden. Amenazas'!A20</f>
        <v xml:space="preserve"> Accidentes de Vehículos</v>
      </c>
      <c r="C14" s="40" t="str">
        <f>'Iden. Amenazas'!E20</f>
        <v>Inminente</v>
      </c>
      <c r="D14" s="36" t="str">
        <f>(IF(AND(C14="PROBABLE"),"AMARILLO",IF(AND(C14="INMINENTE"),"ROJO",IF(AND(C14="POSIBLE"),"VERDE",))))</f>
        <v>ROJO</v>
      </c>
      <c r="E14" s="40">
        <f t="shared" ref="E14:G15" si="17">E13</f>
        <v>0</v>
      </c>
      <c r="F14" s="42">
        <f t="shared" si="17"/>
        <v>0</v>
      </c>
      <c r="G14" s="40"/>
      <c r="H14" s="40">
        <f>SUM(E14:G14)</f>
        <v>0</v>
      </c>
      <c r="I14" s="43" t="str">
        <f t="shared" si="5"/>
        <v>ALTA</v>
      </c>
      <c r="J14" s="40">
        <f t="shared" ref="J14:L15" si="18">J13</f>
        <v>0</v>
      </c>
      <c r="K14" s="40">
        <f t="shared" si="18"/>
        <v>0</v>
      </c>
      <c r="L14" s="40">
        <f t="shared" si="18"/>
        <v>0</v>
      </c>
      <c r="M14" s="40">
        <f>SUM(J14:L14)</f>
        <v>0</v>
      </c>
      <c r="N14" s="43" t="str">
        <f t="shared" si="7"/>
        <v>ALTA</v>
      </c>
      <c r="O14" s="41">
        <f t="shared" ref="O14:Q15" si="19">O13</f>
        <v>0</v>
      </c>
      <c r="P14" s="40">
        <f t="shared" si="19"/>
        <v>0</v>
      </c>
      <c r="Q14" s="40">
        <f t="shared" si="19"/>
        <v>0</v>
      </c>
      <c r="R14" s="40">
        <f>SUM(O14:Q14)</f>
        <v>0</v>
      </c>
      <c r="S14" s="43" t="str">
        <f t="shared" si="16"/>
        <v>ALTA</v>
      </c>
      <c r="T14" s="36"/>
      <c r="U14" s="60" t="s">
        <v>144</v>
      </c>
    </row>
    <row r="15" spans="2:21" ht="61.5" customHeight="1" thickBot="1" x14ac:dyDescent="0.25">
      <c r="B15" s="55" t="str">
        <f>'Iden. Amenazas'!A21</f>
        <v xml:space="preserve">Accidentes personales </v>
      </c>
      <c r="C15" s="40" t="str">
        <f>'Iden. Amenazas'!E21</f>
        <v>Probable</v>
      </c>
      <c r="D15" s="36" t="str">
        <f>(IF(AND(C15="PROBABLE"),"AMARILLO",IF(AND(C15="INMINENTE"),"ROJO",IF(AND(C15="POSIBLE"),"VERDE",))))</f>
        <v>AMARILLO</v>
      </c>
      <c r="E15" s="40">
        <f t="shared" si="17"/>
        <v>0</v>
      </c>
      <c r="F15" s="42">
        <f t="shared" si="17"/>
        <v>0</v>
      </c>
      <c r="G15" s="40">
        <f t="shared" si="17"/>
        <v>0</v>
      </c>
      <c r="H15" s="40">
        <f>SUM(E15:G15)</f>
        <v>0</v>
      </c>
      <c r="I15" s="43" t="str">
        <f t="shared" si="5"/>
        <v>ALTA</v>
      </c>
      <c r="J15" s="40">
        <f t="shared" si="18"/>
        <v>0</v>
      </c>
      <c r="K15" s="40">
        <f t="shared" si="18"/>
        <v>0</v>
      </c>
      <c r="L15" s="40">
        <f t="shared" si="18"/>
        <v>0</v>
      </c>
      <c r="M15" s="40">
        <v>3</v>
      </c>
      <c r="N15" s="43" t="str">
        <f t="shared" si="7"/>
        <v>BAJA</v>
      </c>
      <c r="O15" s="41">
        <f t="shared" si="19"/>
        <v>0</v>
      </c>
      <c r="P15" s="40">
        <f t="shared" si="19"/>
        <v>0</v>
      </c>
      <c r="Q15" s="40">
        <f t="shared" si="19"/>
        <v>0</v>
      </c>
      <c r="R15" s="40">
        <f>SUM(O15:Q15)</f>
        <v>0</v>
      </c>
      <c r="S15" s="43" t="str">
        <f t="shared" si="16"/>
        <v>ALTA</v>
      </c>
      <c r="T15" s="36"/>
      <c r="U15" s="60" t="s">
        <v>144</v>
      </c>
    </row>
    <row r="16" spans="2:21" ht="69" customHeight="1" thickBot="1" x14ac:dyDescent="0.25">
      <c r="B16" s="55" t="str">
        <f>'Iden. Amenazas'!A22</f>
        <v>Revueltas / Asonadas</v>
      </c>
      <c r="C16" s="40" t="str">
        <f>'Iden. Amenazas'!E22</f>
        <v>Probable</v>
      </c>
      <c r="D16" s="36" t="str">
        <f t="shared" ref="D16:D17" si="20">(IF(AND(C16="PROBABLE"),"AMARILLO",IF(AND(C16="INMINENTE"),"ROJO",IF(AND(C16="POSIBLE"),"VERDE",))))</f>
        <v>AMARILLO</v>
      </c>
      <c r="E16" s="40">
        <f t="shared" ref="E16:E17" si="21">E15</f>
        <v>0</v>
      </c>
      <c r="F16" s="42">
        <f t="shared" ref="F16:F17" si="22">F15</f>
        <v>0</v>
      </c>
      <c r="G16" s="40">
        <f t="shared" ref="G16:G17" si="23">G15</f>
        <v>0</v>
      </c>
      <c r="H16" s="40">
        <f t="shared" ref="H16:H17" si="24">SUM(E16:G16)</f>
        <v>0</v>
      </c>
      <c r="I16" s="43" t="str">
        <f t="shared" si="5"/>
        <v>ALTA</v>
      </c>
      <c r="J16" s="40">
        <f t="shared" ref="J16:J17" si="25">J15</f>
        <v>0</v>
      </c>
      <c r="K16" s="40">
        <f t="shared" ref="K16:K17" si="26">K15</f>
        <v>0</v>
      </c>
      <c r="L16" s="40">
        <f t="shared" ref="L16:L17" si="27">L15</f>
        <v>0</v>
      </c>
      <c r="M16" s="40">
        <f t="shared" ref="M16:M17" si="28">SUM(J16:L16)</f>
        <v>0</v>
      </c>
      <c r="N16" s="43" t="str">
        <f>IF(AND(M16&gt;=0,M16&lt;=1),"ALTA",IF(AND(M16&gt;=1.01,M16&lt;=2),"MEDIA",IF(AND(M16&gt;=2.1,M16&lt;=3),"BAJA")))</f>
        <v>ALTA</v>
      </c>
      <c r="O16" s="41">
        <f t="shared" ref="O16:O17" si="29">O15</f>
        <v>0</v>
      </c>
      <c r="P16" s="40">
        <f t="shared" ref="P16:P17" si="30">P15</f>
        <v>0</v>
      </c>
      <c r="Q16" s="40">
        <f t="shared" ref="Q16:Q17" si="31">Q15</f>
        <v>0</v>
      </c>
      <c r="R16" s="40">
        <f t="shared" ref="R16:R17" si="32">SUM(O16:Q16)</f>
        <v>0</v>
      </c>
      <c r="S16" s="43" t="str">
        <f t="shared" si="16"/>
        <v>ALTA</v>
      </c>
      <c r="T16" s="36"/>
      <c r="U16" s="60" t="s">
        <v>144</v>
      </c>
    </row>
    <row r="17" spans="2:21" ht="69" customHeight="1" x14ac:dyDescent="0.2">
      <c r="B17" s="55" t="str">
        <f>'Iden. Amenazas'!A23</f>
        <v>Intoxicaciones alimenticias</v>
      </c>
      <c r="C17" s="40" t="str">
        <f>'Iden. Amenazas'!E23</f>
        <v>Probable</v>
      </c>
      <c r="D17" s="36" t="str">
        <f t="shared" si="20"/>
        <v>AMARILLO</v>
      </c>
      <c r="E17" s="40">
        <f t="shared" si="21"/>
        <v>0</v>
      </c>
      <c r="F17" s="42">
        <f t="shared" si="22"/>
        <v>0</v>
      </c>
      <c r="G17" s="40">
        <f t="shared" si="23"/>
        <v>0</v>
      </c>
      <c r="H17" s="40">
        <f t="shared" si="24"/>
        <v>0</v>
      </c>
      <c r="I17" s="43" t="str">
        <f t="shared" si="5"/>
        <v>ALTA</v>
      </c>
      <c r="J17" s="40">
        <f t="shared" si="25"/>
        <v>0</v>
      </c>
      <c r="K17" s="40">
        <f t="shared" si="26"/>
        <v>0</v>
      </c>
      <c r="L17" s="40">
        <f t="shared" si="27"/>
        <v>0</v>
      </c>
      <c r="M17" s="40">
        <f t="shared" si="28"/>
        <v>0</v>
      </c>
      <c r="N17" s="43" t="str">
        <f t="shared" si="7"/>
        <v>ALTA</v>
      </c>
      <c r="O17" s="41">
        <f t="shared" si="29"/>
        <v>0</v>
      </c>
      <c r="P17" s="40">
        <f t="shared" si="30"/>
        <v>0</v>
      </c>
      <c r="Q17" s="40">
        <f t="shared" si="31"/>
        <v>0</v>
      </c>
      <c r="R17" s="40">
        <f t="shared" si="32"/>
        <v>0</v>
      </c>
      <c r="S17" s="43" t="str">
        <f t="shared" ref="S17" si="33">IF(AND(R17&gt;=0,R17&lt;=1),"ALTA",IF(AND(R17&gt;=1.01,R17&lt;=2),"MEDIA",IF(AND(R17&gt;=2.01,R17&lt;=3),"BAJA")))</f>
        <v>ALTA</v>
      </c>
      <c r="T17" s="36"/>
      <c r="U17" s="60" t="s">
        <v>144</v>
      </c>
    </row>
  </sheetData>
  <mergeCells count="8">
    <mergeCell ref="B12:U12"/>
    <mergeCell ref="B7:U7"/>
    <mergeCell ref="T2:U3"/>
    <mergeCell ref="B2:D3"/>
    <mergeCell ref="E2:S2"/>
    <mergeCell ref="E3:I3"/>
    <mergeCell ref="J3:N3"/>
    <mergeCell ref="O3:S3"/>
  </mergeCells>
  <conditionalFormatting sqref="D5:D6 D8:D11 D13:D17">
    <cfRule type="containsText" dxfId="7" priority="2" stopIfTrue="1" operator="containsText" text="VERDE">
      <formula>NOT(ISERROR(SEARCH("VERDE",D5)))</formula>
    </cfRule>
    <cfRule type="containsText" dxfId="6" priority="3" stopIfTrue="1" operator="containsText" text="ROJO">
      <formula>NOT(ISERROR(SEARCH("ROJO",D5)))</formula>
    </cfRule>
    <cfRule type="containsText" dxfId="5" priority="4" stopIfTrue="1" operator="containsText" text="AMARILLO">
      <formula>NOT(ISERROR(SEARCH("AMARILLO",D5)))</formula>
    </cfRule>
  </conditionalFormatting>
  <conditionalFormatting sqref="D6">
    <cfRule type="containsText" dxfId="4" priority="1" stopIfTrue="1" operator="containsText" text="POSIBLE">
      <formula>NOT(ISERROR(SEARCH("POSIBLE",D6)))</formula>
    </cfRule>
  </conditionalFormatting>
  <conditionalFormatting sqref="I5:I6 N5:N6 S5:S6 I8:I11 N8:N11 S8:S11 I13:I17 N13:N17 S13:S17">
    <cfRule type="containsText" dxfId="3" priority="13" stopIfTrue="1" operator="containsText" text="ALTA">
      <formula>NOT(ISERROR(SEARCH("ALTA",I5)))</formula>
    </cfRule>
    <cfRule type="containsText" dxfId="2" priority="14" stopIfTrue="1" operator="containsText" text="BAJA">
      <formula>NOT(ISERROR(SEARCH("BAJA",I5)))</formula>
    </cfRule>
    <cfRule type="containsText" dxfId="1" priority="15" stopIfTrue="1" operator="containsText" text="MEDIA">
      <formula>NOT(ISERROR(SEARCH("MEDIA",I5)))</formula>
    </cfRule>
    <cfRule type="containsText" dxfId="0" priority="16" stopIfTrue="1" operator="containsText" text="BAJA">
      <formula>NOT(ISERROR(SEARCH("BAJA",I5)))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23" scale="8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2da8f7b4-3288-4b5e-aee6-4c0e5955c26f" xsi:nil="true"/>
    <Invited_Students xmlns="2da8f7b4-3288-4b5e-aee6-4c0e5955c26f" xsi:nil="true"/>
    <CultureName xmlns="2da8f7b4-3288-4b5e-aee6-4c0e5955c26f" xsi:nil="true"/>
    <Students xmlns="2da8f7b4-3288-4b5e-aee6-4c0e5955c26f">
      <UserInfo>
        <DisplayName/>
        <AccountId xsi:nil="true"/>
        <AccountType/>
      </UserInfo>
    </Students>
    <Templates xmlns="2da8f7b4-3288-4b5e-aee6-4c0e5955c26f" xsi:nil="true"/>
    <AppVersion xmlns="2da8f7b4-3288-4b5e-aee6-4c0e5955c26f" xsi:nil="true"/>
    <Student_Groups xmlns="2da8f7b4-3288-4b5e-aee6-4c0e5955c26f">
      <UserInfo>
        <DisplayName/>
        <AccountId xsi:nil="true"/>
        <AccountType/>
      </UserInfo>
    </Student_Groups>
    <Math_Settings xmlns="2da8f7b4-3288-4b5e-aee6-4c0e5955c26f" xsi:nil="true"/>
    <Self_Registration_Enabled xmlns="2da8f7b4-3288-4b5e-aee6-4c0e5955c26f" xsi:nil="true"/>
    <LMS_Mappings xmlns="2da8f7b4-3288-4b5e-aee6-4c0e5955c26f" xsi:nil="true"/>
    <Has_Teacher_Only_SectionGroup xmlns="2da8f7b4-3288-4b5e-aee6-4c0e5955c26f" xsi:nil="true"/>
    <DefaultSectionNames xmlns="2da8f7b4-3288-4b5e-aee6-4c0e5955c26f" xsi:nil="true"/>
    <Is_Collaboration_Space_Locked xmlns="2da8f7b4-3288-4b5e-aee6-4c0e5955c26f" xsi:nil="true"/>
    <Teams_Channel_Section_Location xmlns="2da8f7b4-3288-4b5e-aee6-4c0e5955c26f" xsi:nil="true"/>
    <NotebookType xmlns="2da8f7b4-3288-4b5e-aee6-4c0e5955c26f" xsi:nil="true"/>
    <FolderType xmlns="2da8f7b4-3288-4b5e-aee6-4c0e5955c26f" xsi:nil="true"/>
    <Teachers xmlns="2da8f7b4-3288-4b5e-aee6-4c0e5955c26f">
      <UserInfo>
        <DisplayName/>
        <AccountId xsi:nil="true"/>
        <AccountType/>
      </UserInfo>
    </Teachers>
    <_activity xmlns="2da8f7b4-3288-4b5e-aee6-4c0e5955c26f" xsi:nil="true"/>
    <Invited_Teachers xmlns="2da8f7b4-3288-4b5e-aee6-4c0e5955c26f" xsi:nil="true"/>
    <IsNotebookLocked xmlns="2da8f7b4-3288-4b5e-aee6-4c0e5955c26f" xsi:nil="true"/>
    <Owner xmlns="2da8f7b4-3288-4b5e-aee6-4c0e5955c26f">
      <UserInfo>
        <DisplayName/>
        <AccountId xsi:nil="true"/>
        <AccountType/>
      </UserInfo>
    </Owner>
    <Distribution_Groups xmlns="2da8f7b4-3288-4b5e-aee6-4c0e5955c2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F1717EA318B14BB2C17A391628DBDA" ma:contentTypeVersion="36" ma:contentTypeDescription="Crear nuevo documento." ma:contentTypeScope="" ma:versionID="90a4d4d867f55cd68964126513abca8f">
  <xsd:schema xmlns:xsd="http://www.w3.org/2001/XMLSchema" xmlns:xs="http://www.w3.org/2001/XMLSchema" xmlns:p="http://schemas.microsoft.com/office/2006/metadata/properties" xmlns:ns3="2da8f7b4-3288-4b5e-aee6-4c0e5955c26f" xmlns:ns4="0fc4f111-a407-4771-accc-80fb1b087b54" targetNamespace="http://schemas.microsoft.com/office/2006/metadata/properties" ma:root="true" ma:fieldsID="cf8a5fb3772b309c520a93fa69641aac" ns3:_="" ns4:_="">
    <xsd:import namespace="2da8f7b4-3288-4b5e-aee6-4c0e5955c26f"/>
    <xsd:import namespace="0fc4f111-a407-4771-accc-80fb1b087b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8f7b4-3288-4b5e-aee6-4c0e5955c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_activity" ma:index="42" nillable="true" ma:displayName="_activity" ma:hidden="true" ma:internalName="_activity">
      <xsd:simpleType>
        <xsd:restriction base="dms:Note"/>
      </xsd:simpleType>
    </xsd:element>
    <xsd:element name="MediaServiceObjectDetectorVersions" ma:index="4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4f111-a407-4771-accc-80fb1b087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9F90F5-C4E0-43F1-8D2B-CD5B6365529F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0fc4f111-a407-4771-accc-80fb1b087b54"/>
    <ds:schemaRef ds:uri="2da8f7b4-3288-4b5e-aee6-4c0e5955c26f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73A3E8-1A99-423E-9B08-D1A6A99DE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608137-28FD-4890-86AA-0A22A8E50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a8f7b4-3288-4b5e-aee6-4c0e5955c26f"/>
    <ds:schemaRef ds:uri="0fc4f111-a407-4771-accc-80fb1b087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Instructivo</vt:lpstr>
      <vt:lpstr>Iden. Amenazas</vt:lpstr>
      <vt:lpstr>V. Personas </vt:lpstr>
      <vt:lpstr>V. Recursos</vt:lpstr>
      <vt:lpstr>V. Sistemas y Procesos</vt:lpstr>
      <vt:lpstr>Consolidado</vt:lpstr>
      <vt:lpstr>Consolidado!Área_de_impresión</vt:lpstr>
      <vt:lpstr>'V. Personas '!Área_de_impresión</vt:lpstr>
      <vt:lpstr>'V. Recursos'!Área_de_impresión</vt:lpstr>
      <vt:lpstr>'Iden. Amenazas'!Títulos_a_imprimir</vt:lpstr>
      <vt:lpstr>'V. Personas '!Títulos_a_imprimir</vt:lpstr>
      <vt:lpstr>'V. Recursos'!Títulos_a_imprimir</vt:lpstr>
    </vt:vector>
  </TitlesOfParts>
  <Manager>Nasly Johanna Lugo Jimenez</Manager>
  <Company>Plan de emergencias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analisis de amenaza y vulnerabilidad global</dc:title>
  <dc:subject>Plan de Emergencias</dc:subject>
  <dc:creator>Fredy Palomá Merchán</dc:creator>
  <cp:keywords>Sistema de Gestión HSE</cp:keywords>
  <dc:description>Ultima actualización Mayo de 2011</dc:description>
  <cp:lastModifiedBy>Silva Parada Carlos David</cp:lastModifiedBy>
  <cp:revision/>
  <dcterms:created xsi:type="dcterms:W3CDTF">2005-06-19T21:04:12Z</dcterms:created>
  <dcterms:modified xsi:type="dcterms:W3CDTF">2023-11-30T15:38:59Z</dcterms:modified>
  <cp:category>Consultoria</cp:category>
  <cp:contentStatus>Borrador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0x010100C5F1717EA318B14BB2C17A391628DBDA</vt:lpwstr>
  </property>
</Properties>
</file>