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USUARIO\Desktop\OBJETIVO 3 Y TRABAJO DE GRADO\"/>
    </mc:Choice>
  </mc:AlternateContent>
  <xr:revisionPtr revIDLastSave="0" documentId="8_{535AC4FE-66C7-4F03-B818-5D73C5446231}" xr6:coauthVersionLast="40" xr6:coauthVersionMax="40" xr10:uidLastSave="{00000000-0000-0000-0000-000000000000}"/>
  <bookViews>
    <workbookView xWindow="0" yWindow="0" windowWidth="20490" windowHeight="7545" firstSheet="1" activeTab="1" xr2:uid="{00000000-000D-0000-FFFF-FFFF00000000}"/>
  </bookViews>
  <sheets>
    <sheet name="Lista de Datos" sheetId="1" state="hidden" r:id="rId1"/>
    <sheet name="Evaluación Estandares Minimo" sheetId="23" r:id="rId2"/>
    <sheet name="GRÁFICAS PHVA" sheetId="24" r:id="rId3"/>
    <sheet name="GRÁFICAS COMPONENTES" sheetId="25" r:id="rId4"/>
    <sheet name="Plan de trabajo" sheetId="13" state="hidden" r:id="rId5"/>
    <sheet name="Resumen" sheetId="3" state="hidden" r:id="rId6"/>
  </sheets>
  <definedNames>
    <definedName name="A">'Lista de Datos'!$B$4:$B$8</definedName>
    <definedName name="AA">'Lista de Datos'!$AB$4:$AB$8</definedName>
    <definedName name="AB">'Lista de Datos'!$AC$4:$AC$8</definedName>
    <definedName name="AC">'Lista de Datos'!$AD$4:$AD$8</definedName>
    <definedName name="AD">'Lista de Datos'!$AE$4:$AE$8</definedName>
    <definedName name="AE">'Lista de Datos'!$AF$4:$AF$8</definedName>
    <definedName name="AF">'Lista de Datos'!$AG$4:$AG$8</definedName>
    <definedName name="AG">'Lista de Datos'!$AH$4:$AH$8</definedName>
    <definedName name="AH">'Lista de Datos'!$AI$4:$AI$8</definedName>
    <definedName name="AI">'Lista de Datos'!$AJ$4:$AJ$8</definedName>
    <definedName name="AJ">'Lista de Datos'!$AK$4:$AK$8</definedName>
    <definedName name="AK">'Lista de Datos'!$AL$4:$AL$8</definedName>
    <definedName name="AL">'Lista de Datos'!$AM$4:$AM$8</definedName>
    <definedName name="AM">'Lista de Datos'!$AN$4:$AN$8</definedName>
    <definedName name="AN">'Lista de Datos'!$AO$4:$AO$8</definedName>
    <definedName name="AO">'Lista de Datos'!$AP$4:$AP$8</definedName>
    <definedName name="AP">'Lista de Datos'!$AQ$4:$AQ$8</definedName>
    <definedName name="AQ">'Lista de Datos'!$AR$4:$AR$8</definedName>
    <definedName name="AR">'Lista de Datos'!$AS$4:$AS$8</definedName>
    <definedName name="_xlnm.Print_Area" localSheetId="1">'Evaluación Estandares Minimo'!$B$3:$K$227</definedName>
    <definedName name="B">'Lista de Datos'!$C$4:$C$8</definedName>
    <definedName name="_xlnm.Criteria">'Lista de Datos'!$B$12:$B$16</definedName>
    <definedName name="D">'Lista de Datos'!$E$4:$E$8</definedName>
    <definedName name="E">'Lista de Datos'!$F$4:$F$8</definedName>
    <definedName name="FSG">'Lista de Datos'!$G$4:$G$8</definedName>
    <definedName name="G">'Lista de Datos'!$H$4:$H$8</definedName>
    <definedName name="H">'Lista de Datos'!$I$4:$I$8</definedName>
    <definedName name="I">'Lista de Datos'!$J$4:$J$8</definedName>
    <definedName name="J">'Lista de Datos'!$K$4:$K$8</definedName>
    <definedName name="K">'Lista de Datos'!$L$4:$L$8</definedName>
    <definedName name="L">'Lista de Datos'!$M$4:$M$8</definedName>
    <definedName name="M">'Lista de Datos'!$N$4:$N$8</definedName>
    <definedName name="N">'Lista de Datos'!$O$4:$O$8</definedName>
    <definedName name="O">'Lista de Datos'!$P$4:$P$8</definedName>
    <definedName name="P">'Lista de Datos'!$Q$4:$Q$8</definedName>
    <definedName name="Porcentaje">'Lista de Datos'!$C$12:$C$16</definedName>
    <definedName name="Q">'Lista de Datos'!$R$4:$R$8</definedName>
    <definedName name="REQUISITOS">'Lista de Datos'!$D$4:$D$8</definedName>
    <definedName name="RSG">'Lista de Datos'!$S$4:$S$8</definedName>
    <definedName name="S">'Lista de Datos'!$T$4:$T$8</definedName>
    <definedName name="T">'Lista de Datos'!$U$4:$U$8</definedName>
    <definedName name="U">'Lista de Datos'!$V$4:$V$8</definedName>
    <definedName name="V">'Lista de Datos'!$W$4:$W$8</definedName>
    <definedName name="W">'Lista de Datos'!$X$4:$X$8</definedName>
    <definedName name="X">'Lista de Datos'!$Y$4:$Y$8</definedName>
    <definedName name="Y">'Lista de Datos'!$Z$4:$Z$8</definedName>
    <definedName name="Z">'Lista de Datos'!$AA$4:$AA$8</definedName>
  </definedNames>
  <calcPr calcId="191029"/>
</workbook>
</file>

<file path=xl/calcChain.xml><?xml version="1.0" encoding="utf-8"?>
<calcChain xmlns="http://schemas.openxmlformats.org/spreadsheetml/2006/main">
  <c r="B58" i="3" l="1"/>
  <c r="B57" i="3"/>
  <c r="B54" i="3"/>
  <c r="B53" i="3"/>
  <c r="B52" i="3"/>
  <c r="B49" i="3"/>
  <c r="B48" i="3"/>
  <c r="B47" i="3"/>
  <c r="B46" i="3"/>
  <c r="B45" i="3"/>
  <c r="B44" i="3"/>
  <c r="B43" i="3"/>
  <c r="B42" i="3"/>
  <c r="B41" i="3"/>
  <c r="B40" i="3"/>
  <c r="B36" i="3"/>
  <c r="B35" i="3"/>
  <c r="B34" i="3"/>
  <c r="B33" i="3"/>
  <c r="B32" i="3"/>
  <c r="B31" i="3"/>
  <c r="B30" i="3"/>
  <c r="B29" i="3"/>
  <c r="B25" i="3"/>
  <c r="B24" i="3"/>
  <c r="B23" i="3"/>
  <c r="B22" i="3"/>
  <c r="B21" i="3"/>
  <c r="B20" i="3"/>
  <c r="B19" i="3"/>
  <c r="B18" i="3"/>
  <c r="B17" i="3"/>
  <c r="B16" i="3"/>
  <c r="B15" i="3"/>
  <c r="B14" i="3"/>
  <c r="B13" i="3"/>
  <c r="B12" i="3"/>
  <c r="B11" i="3"/>
  <c r="B10" i="3"/>
  <c r="B9" i="3"/>
  <c r="B8" i="3"/>
  <c r="B4" i="3"/>
  <c r="B3" i="3"/>
  <c r="B2" i="3"/>
  <c r="M57" i="13"/>
  <c r="H9" i="24"/>
  <c r="K226" i="23"/>
  <c r="K223" i="23"/>
  <c r="K220" i="23"/>
  <c r="K217" i="23"/>
  <c r="K211" i="23"/>
  <c r="K208" i="23"/>
  <c r="K205" i="23"/>
  <c r="K202" i="23"/>
  <c r="K196" i="23"/>
  <c r="K193" i="23"/>
  <c r="K189" i="23"/>
  <c r="K186" i="23"/>
  <c r="K183" i="23"/>
  <c r="K180" i="23"/>
  <c r="K177" i="23"/>
  <c r="K174" i="23"/>
  <c r="K170" i="23"/>
  <c r="K167" i="23"/>
  <c r="K164" i="23"/>
  <c r="K161" i="23"/>
  <c r="K156" i="23"/>
  <c r="K153" i="23"/>
  <c r="K150" i="23"/>
  <c r="K147" i="23"/>
  <c r="K144" i="23"/>
  <c r="K141" i="23"/>
  <c r="K137" i="23"/>
  <c r="K134" i="23"/>
  <c r="K131" i="23"/>
  <c r="K127" i="23"/>
  <c r="K124" i="23"/>
  <c r="K121" i="23"/>
  <c r="K118" i="23"/>
  <c r="K115" i="23"/>
  <c r="K112" i="23"/>
  <c r="K109" i="23"/>
  <c r="K106" i="23"/>
  <c r="K103" i="23"/>
  <c r="K97" i="23"/>
  <c r="K94" i="23" s="1"/>
  <c r="I16" i="25" s="1"/>
  <c r="K93" i="23"/>
  <c r="K90" i="23" s="1"/>
  <c r="I15" i="25" s="1"/>
  <c r="K89" i="23"/>
  <c r="K86" i="23" s="1"/>
  <c r="I14" i="25" s="1"/>
  <c r="K85" i="23"/>
  <c r="K82" i="23" s="1"/>
  <c r="I13" i="25" s="1"/>
  <c r="K81" i="23"/>
  <c r="K78" i="23" s="1"/>
  <c r="I12" i="25" s="1"/>
  <c r="K77" i="23"/>
  <c r="K74" i="23" s="1"/>
  <c r="I11" i="25" s="1"/>
  <c r="K73" i="23"/>
  <c r="K70" i="23" s="1"/>
  <c r="I10" i="25" s="1"/>
  <c r="K69" i="23"/>
  <c r="K66" i="23" s="1"/>
  <c r="I9" i="25" s="1"/>
  <c r="K65" i="23"/>
  <c r="K62" i="23" s="1"/>
  <c r="I8" i="25" s="1"/>
  <c r="K61" i="23"/>
  <c r="K58" i="23" s="1"/>
  <c r="I7" i="25" s="1"/>
  <c r="K57" i="23"/>
  <c r="K54" i="23" s="1"/>
  <c r="K52" i="23"/>
  <c r="K49" i="23"/>
  <c r="K46" i="23"/>
  <c r="K42" i="23"/>
  <c r="K39" i="23"/>
  <c r="K36" i="23"/>
  <c r="K33" i="23"/>
  <c r="K30" i="23"/>
  <c r="K27" i="23"/>
  <c r="K24" i="23"/>
  <c r="K128" i="23" l="1"/>
  <c r="N7" i="25" s="1"/>
  <c r="K43" i="23"/>
  <c r="D7" i="25" s="1"/>
  <c r="K100" i="23"/>
  <c r="N6" i="25" s="1"/>
  <c r="K138" i="23"/>
  <c r="N8" i="25" s="1"/>
  <c r="K190" i="23"/>
  <c r="I8" i="24" s="1"/>
  <c r="K18" i="23"/>
  <c r="D6" i="25" s="1"/>
  <c r="K158" i="23"/>
  <c r="S6" i="25" s="1"/>
  <c r="K171" i="23"/>
  <c r="S7" i="25" s="1"/>
  <c r="K214" i="23"/>
  <c r="K213" i="23"/>
  <c r="AH6" i="25" s="1"/>
  <c r="K199" i="23"/>
  <c r="I6" i="25"/>
  <c r="K53" i="23"/>
  <c r="D7" i="24" s="1"/>
  <c r="K198" i="23"/>
  <c r="X6" i="25" l="1"/>
  <c r="K99" i="23"/>
  <c r="I6" i="24" s="1"/>
  <c r="K17" i="23"/>
  <c r="K16" i="23" s="1"/>
  <c r="K157" i="23"/>
  <c r="I7" i="24" s="1"/>
  <c r="K212" i="23"/>
  <c r="S6" i="24" s="1"/>
  <c r="AC6" i="25"/>
  <c r="K197" i="23"/>
  <c r="N6" i="24" s="1"/>
  <c r="D6" i="24" l="1"/>
  <c r="D8" i="24" s="1"/>
  <c r="K98" i="23"/>
  <c r="K227" i="23" s="1"/>
  <c r="K12" i="23" s="1"/>
  <c r="I9" i="24"/>
  <c r="AM6" i="25" l="1"/>
  <c r="C8" i="24"/>
</calcChain>
</file>

<file path=xl/sharedStrings.xml><?xml version="1.0" encoding="utf-8"?>
<sst xmlns="http://schemas.openxmlformats.org/spreadsheetml/2006/main" count="1387" uniqueCount="673">
  <si>
    <t>1.1</t>
  </si>
  <si>
    <t>Sistema de Gestión en Seguridad y Salud en el Trabajo</t>
  </si>
  <si>
    <t>Política de SST, publicación y difusión.</t>
  </si>
  <si>
    <t xml:space="preserve">Requisitos de la Política de SST </t>
  </si>
  <si>
    <t>1.2</t>
  </si>
  <si>
    <t>1.3</t>
  </si>
  <si>
    <t>No existe un Sistema de Gestión de la Seguridad y Salud en el Trabajo</t>
  </si>
  <si>
    <t>Hay un Sistema de Gestión de la Seguridad y Salud en el Trabajo, pero no esta implementado.</t>
  </si>
  <si>
    <t>Hay un Sistema de Gestión de la Seguridad y Salud en el Trabajo, implementado parcialmente o solo en algunas áreas de la empresa.</t>
  </si>
  <si>
    <t>Hay un Sistema de Gestión de la Seguridad y Salud en el Trabajo implementado en todas las áreas de la empresa.</t>
  </si>
  <si>
    <t>No existe una política de SST.</t>
  </si>
  <si>
    <t>Existe una política de SST, pero no esta difundida ni publicada.</t>
  </si>
  <si>
    <t>Existe una política de SST firmada por el representante legal, publicada y difundida a todos los niveles de la organización, y esta accesible a todos los trabajadores.</t>
  </si>
  <si>
    <t>Existe una política de SST firmada por el representante legal, publicada y difundida a todos los niveles de la organización, y esta accesible a todos los trabajadores y demás partes interesadas. Ha sido revisada mínimo una vez al año.</t>
  </si>
  <si>
    <t>Ver tema de Copasst</t>
  </si>
  <si>
    <t>Existe una política de SST, y cumple con uno de los tres objetivos.</t>
  </si>
  <si>
    <t>Existe una política de SST, y cumple con dos de los tres objetivos.</t>
  </si>
  <si>
    <t>Existe una política de SST, y cumple con los tres objetivos definidos en el Artículo 7.</t>
  </si>
  <si>
    <t>2.1</t>
  </si>
  <si>
    <t>2.2</t>
  </si>
  <si>
    <t>2.3</t>
  </si>
  <si>
    <t>2.4</t>
  </si>
  <si>
    <t>2.5</t>
  </si>
  <si>
    <t>2.6</t>
  </si>
  <si>
    <t>2.7</t>
  </si>
  <si>
    <t>2.8</t>
  </si>
  <si>
    <t>Responsabilidades, toma de decisiones y rendición de cuentas.</t>
  </si>
  <si>
    <t>No están definidas las responsabilidades por niveles de cargo en el SG - SST</t>
  </si>
  <si>
    <t>Se tienen definidas responsabilidades por niveles de cargo incluyendo toma de decisiones en el SG-SST, pero no esta incluida la alta dirección</t>
  </si>
  <si>
    <t>Se tienen definidas responsabilidades por niveles de cargo incluyendo toma de decisiones en el SG-SST, incluyendo la alta dirección</t>
  </si>
  <si>
    <t xml:space="preserve">Se tienen definidas las responsabilidades por niveles de cargo incluyendo toma de decisiones en el SG-SST, incluyendo la alta dirección, y se ha establecido la rendición de cuentas contribuyendo al cumplimiento de los objetivos del SG-SST. </t>
  </si>
  <si>
    <t>Representante por la alta dirección para el SG - SST</t>
  </si>
  <si>
    <t>No existe registro del nombramiento del representante por la alta dirección para el SG - SST</t>
  </si>
  <si>
    <t>Existe registro del nombramiento del representante por la alta dirección para el SG -SST, pero no se tiene definido el perfil del cargo.</t>
  </si>
  <si>
    <t>Existe registro del nombramiento del representante por la alta dirección para el SG - SST, se tiene definido el perfil del cargo pero no esta firmado por el representante por la alta dirección ante el SG - SST.</t>
  </si>
  <si>
    <t>Existe registro del nombramiento del representante por la alta dirección para el SG - SST, se tiene definido el perfil del cargo y esta firmado por el representante por la alta dirección ante el SG - SST.</t>
  </si>
  <si>
    <t>Presupuesto SG - SST</t>
  </si>
  <si>
    <t>No existe un presupuesto aprobado para el SG-SST.</t>
  </si>
  <si>
    <t>Existe un presupuesto aprobado para el SG-SST.</t>
  </si>
  <si>
    <t>Existe un presupuesto aprobado por la Gerencia para el SG-SST.</t>
  </si>
  <si>
    <t>Existe un presupuesto aprobado por la Gerencia para el SG-SST con su metodología de verificación de ejecución</t>
  </si>
  <si>
    <t>2.9</t>
  </si>
  <si>
    <t>2.10</t>
  </si>
  <si>
    <t>2.11</t>
  </si>
  <si>
    <t>2.12</t>
  </si>
  <si>
    <t>2.13</t>
  </si>
  <si>
    <t>2.14</t>
  </si>
  <si>
    <t>2.15</t>
  </si>
  <si>
    <t>2.16</t>
  </si>
  <si>
    <t>2.17</t>
  </si>
  <si>
    <t>2.18</t>
  </si>
  <si>
    <t>Requisitos legales</t>
  </si>
  <si>
    <t>No existe procedimiento de identificación de requisitos legales ni matriz de requisitos legales.</t>
  </si>
  <si>
    <t>Existe procedimiento de identificación de requisitos legales o existe la matriz de edificación de requisitos legales.</t>
  </si>
  <si>
    <t>Existe procedimiento y matriz de edificación de requisitos legales y la evaluación del cumplimiento.</t>
  </si>
  <si>
    <t>Existe procedimiento y matriz de edificación de requisitos legales, la evaluación del cumplimiento y la definición de plan de acción en armonía con los estándares del Sistema Obligatorio de Garantía de Calidad del SGRL.</t>
  </si>
  <si>
    <t>Plan de trabajo anual SST</t>
  </si>
  <si>
    <t>No existe un plan de Trabajo Anual en SST</t>
  </si>
  <si>
    <t>Existe un plan de Trabajo anual en SST identificando claramente metas y responsabilidades.</t>
  </si>
  <si>
    <t>Existe un plan de Trabajo anual en SST alineado a los objetivos con metas, responsabilidades y recursos.</t>
  </si>
  <si>
    <t>Existe un plan de Trabajo anual en SST alineado a los objetivos con metas, responsabilidades, recursos y cronograma de actividades, en concordancia con los estándares mínimos del SOGC SGRL. Firmado por el empleador.</t>
  </si>
  <si>
    <t>Prevención de accidentes de trabajo</t>
  </si>
  <si>
    <t>No hay programas de gestión de riesgo encaminados a prevenir accidentes de trabajo.</t>
  </si>
  <si>
    <t>Existen programas de gestión de riesgo encaminados a prevenir accidentes de trabajo con objetivos y metas.</t>
  </si>
  <si>
    <t>Existen programas de gestión de riesgo encaminados a prevenir accidentes de trabajo con objetivos, metas, responsables y actividades que cubren todos los peligros potenciales en las operaciones. Son difundidos a todos los empleados.</t>
  </si>
  <si>
    <t>Existen programas de gestión de riesgo encaminados a prevenir accidentes de trabajo con objetivos, metas, responsables y actividades que cubren todos los peligros potenciales en las operaciones. Son continuamente actualizados  y difundidos a todos los empleados, contratistas, subcontratistas, empleados en misión con verificación y mejora continua.</t>
  </si>
  <si>
    <t>Prevención de enfermedades laborales</t>
  </si>
  <si>
    <t>No hay programas de vigilancia epidemiológica encaminados a prevenir enfermedades laborales.</t>
  </si>
  <si>
    <t>Existen programas de vigilancia epidemiológica encaminados a prevenir enfermedades laborales con objetivos y metas.</t>
  </si>
  <si>
    <t>Existen programas de vigilancia epidemiológica encaminados a prevenir enfermedades laborales con objetivos, metas, responsables y actividades que cubren todos los peligros potenciales en las operaciones. Son difundidos a todos los empleados.</t>
  </si>
  <si>
    <t>Existen programas de vigilancia epidemiológica encaminados a prevenir enfermedades laborales con objetivos, metas, responsables y actividades que cubren todos los peligros potenciales en las operaciones. Son continuamente actualizados  y difundidos a todos los empleados con verificación y mejora continua.</t>
  </si>
  <si>
    <t>Promoción de la salud</t>
  </si>
  <si>
    <t>No hay programas de promoción de la salud.</t>
  </si>
  <si>
    <t>Existen  programas de promoción de la salud con objetivos y metas.</t>
  </si>
  <si>
    <t>Existen programas de promoción de la salud con objetivos, metas, responsables y actividades que cubren todos los riesgos de salud publica potenciales en las operaciones. Son difundidos a todos los empleados.</t>
  </si>
  <si>
    <t>Existen programas de promoción de la salud con objetivos, metas, responsables y actividades que cubren todos los riesgos de salud pública potenciales en las operaciones. Son continuamente actualizados  y difundidos a todos los empleados con verificación y mejora continua.</t>
  </si>
  <si>
    <t>COPASST - Vigía de SST</t>
  </si>
  <si>
    <t>No hay Comité Paritario o Vigía de Seguridad y Salud en el Trabajo.</t>
  </si>
  <si>
    <t>Existe Comité Paritario o Vigía de Seguridad y Salud en el Trabajo vigente, pero no se evidencia participación en la ejecución de la política ni en la toma de decisiones en el SG - SST, no se evidencia continuidad en las reuniones.</t>
  </si>
  <si>
    <t>Existe Comité Paritario o Vigía de Seguridad y Salud en el Trabajo vigente, se evidencia participación en la ejecución de la política y participación de toma de decisiones en SG - SST, no se evidencia seguimiento a los compromisos establecidos.</t>
  </si>
  <si>
    <t>Existe Comité Paritario o Vigía de Seguridad y Salud en el Trabajo que participe en la ejecución de la política y la toma de decisiones en SG - SST, funciona y cuenta con el tiempo y demás recursos necesarios, acorde con la normatividad vigente que les es aplicable, se evidencia continuidad en las reuniones y seguimiento a los compromisos.</t>
  </si>
  <si>
    <t>Dirección de SST</t>
  </si>
  <si>
    <t>No hay disponibilidad de personal responsable de la seguridad y la salud en el trabajo.</t>
  </si>
  <si>
    <t>Hay disponibilidad de personal responsable de la seguridad y la salud en el trabajo, pero el perfil no es acorde con lo establecido en la normatividad vigente.</t>
  </si>
  <si>
    <t>Hay una estructura organizacional de SST que cuenta con personal que cumple con el perfil acorde con lo establecido en la normatividad vigente y promueve la participación de todos los miembros en el SG - SST.</t>
  </si>
  <si>
    <t>Hay una estructura organizacional de SST que cuenta con personal que cumple con el perfil acorde con lo establecido en la normatividad vigente, promueve la participación de todos los miembros e informa directamente a la alta Dirección sobre el funcionamiento y resultados en el SG - SST.</t>
  </si>
  <si>
    <t xml:space="preserve">Integración de SST en la operación </t>
  </si>
  <si>
    <t>No se han integrado los aspectos de Seguridad y Salud en el Trabajo, al conjunto de sistemas de gestión, procesos, procedimientos y decisiones en la empresa.</t>
  </si>
  <si>
    <t>Se han integrado los aspectos de Seguridad y Salud en el Trabajo a algunos procesos y procedimientos en la empresa.</t>
  </si>
  <si>
    <t>Se han integrado los aspectos de Seguridad y Salud en el Trabajo al conjunto de sistemas de gestión, procesos, procedimientos.</t>
  </si>
  <si>
    <t>Se han integrado los aspectos de Seguridad y Salud en el Trabajo, al conjunto de sistemas de gestión, todos los procesos, procedimientos y decisiones en la empresa.</t>
  </si>
  <si>
    <t>ARL - Cronograma</t>
  </si>
  <si>
    <t>No se tiene un cronograma de trabajo definido con la ARL.</t>
  </si>
  <si>
    <t>Se tiene un cronograma de trabajo definido con la ARL, pero no se tiene en cuenta un plan de capacitación para el COPASST.</t>
  </si>
  <si>
    <t>Se tiene un cronograma de trabajo definido con la ARL, teniendo en cuenta un plan de capacitación para el COPASST.</t>
  </si>
  <si>
    <t>Se tiene un cronograma de trabajo definido con la ARL teniendo en cuenta la asesoría y asistencia técnica para el SG - SST y el plan de capacitación para el COPASST</t>
  </si>
  <si>
    <t>Necesidades de capacitación en SST</t>
  </si>
  <si>
    <t>No se tienen definidos los requisitos de conocimientos ni practicas de seguridad y salud en el trabajo.</t>
  </si>
  <si>
    <t>Se cuenta con requisitos de conocimientos y practicas de seguridad y salud en el trabajo, pero no se evidencian disposiciones para que esto cumplan con sus deberes y obligaciones en  SST</t>
  </si>
  <si>
    <t>El empleador ha definido los requisitos de conocimiento y práctica en seguridad y salud en el trabajo necesarios para sus trabajadores, y ha adoptado y mantiene las disposiciones para que estos los cumplan en todos los aspectos de la ejecución de sus deberes u obligaciones.</t>
  </si>
  <si>
    <t>El empleador ha definido los requisitos de conocimiento y práctica en seguridad y salud en el trabajo necesarios para sus trabajadores, incluyendo a trabajadores dependientes, contratistas, trabajadores cooperados y los trabajadores en misión, esta documentado, es impartido por personal idóneo conforme a la normatividad vigente, y ha adoptado y mantiene las disposiciones para que estos los cumplan en todos los aspectos de la ejecución de sus deberes u obligaciones.</t>
  </si>
  <si>
    <t>Programa de capacitación en SST</t>
  </si>
  <si>
    <t>No se tienen programa de capacitación en SST.</t>
  </si>
  <si>
    <t>Se cuenta con un programa de seguridad y salud en el trabajo, pero no se evidencian revisión periódica, por lo menos una vez al año.</t>
  </si>
  <si>
    <t>Se cuenta con un programa de seguridad y salud en el trabajo, se evidencian revisión periódica, por lo menos una vez al año, pero sin la participación del COPASS o Vigía de SST.</t>
  </si>
  <si>
    <t xml:space="preserve">Se cuenta con un programa de seguridad y salud en el trabajo, se evidencian revisión periódica, por lo menos una vez al año con la participación del COPASS o Vigía de SST y la alta dirección de la empresa: con el fin identificar las acciones de mejora. </t>
  </si>
  <si>
    <t>Inducción en SST</t>
  </si>
  <si>
    <t>No se tienen registros de inducción en SST.</t>
  </si>
  <si>
    <t>Se cuenta con registros de inducción en seguridad y salud en el trabajo para personal propio, pero no da alcance a las actividades a realizar en cuanto a la identificación y control de peligros y riesgos en el sitio de trabajo.</t>
  </si>
  <si>
    <t>Se cuenta con registros de inducción en seguridad y salud en el trabajo de manera previa al inicio de sus labores para personal propio, dando alcance a las actividades a realizar en cuanto a la identificación y control de peligros y riesgos en el sitio de trabajo.</t>
  </si>
  <si>
    <t>Se cuenta con registros de inducción en seguridad y salud en el trabajo de manera previa al inicio de sus labores para personal propio, incluyendo a trabajadores dependientes, contratistas, trabajadores cooperados y los trabajadores en misión, dando alcance a las actividades a realizar en cuanto a la identificación y control de peligros y riesgos en el sitio de trabajo.</t>
  </si>
  <si>
    <t>Documentos SG - SST</t>
  </si>
  <si>
    <t>No se mantienen disponibles ni actualizados los documentos relacionados con el SG - SST</t>
  </si>
  <si>
    <t>Se mantienen disponibles pero no actualizados los documentos relacionados con el SG - SST</t>
  </si>
  <si>
    <t>Se mantienen disponibles y actualizados los documentos relacionados con el SG - SST</t>
  </si>
  <si>
    <t>Se mantienen disponibles y actualizados los documentos relacionados con el SG - SST y están en custodia del responsable del SG - SST.</t>
  </si>
  <si>
    <t>Conservación de registros y documentos</t>
  </si>
  <si>
    <t>No tienen lineamientos de conservación de registros y documentos que soportan el SG - SST</t>
  </si>
  <si>
    <t>Se tienen lineamientos de conservación de registros y documentos que soportan el SG - SST</t>
  </si>
  <si>
    <t xml:space="preserve">Se tienen lineamientos de conservación de registros y documentos que soportan el SG - SST de manera controlada donde se garantiza que son legibles, fácilmente identificables </t>
  </si>
  <si>
    <t>Se tienen lineamientos de conservación de registros y documentos que soportan el SG - SST de manera controlada. Se cuenta con un sistema de archivo o retención documental, según aplique, acorde con la normatividad vigente y las políticas de la empresa donde se garantiza que son legibles, fácilmente identificables protegidos contra daño deterioro o pérdida.</t>
  </si>
  <si>
    <t>Comunicación, participación y consulta</t>
  </si>
  <si>
    <t>La empresa no cuenta con mecanismos de comunicación, participación ni consulta.</t>
  </si>
  <si>
    <t>La empresa cuenta con mecanismos eficaces de comunicación interna, participación y consulta.</t>
  </si>
  <si>
    <t>La empresa cuenta con mecanismos eficaces de comunicación interna y externa, participación y consulta.</t>
  </si>
  <si>
    <t>La empresa cuenta con mecanismos eficaces de comunicación interna y externa, participación y consulta tanto para trabajadores propios como contratistas (auto reporte de condiciones de trabajo y de salud)</t>
  </si>
  <si>
    <t>3.1</t>
  </si>
  <si>
    <t>Identificación de peligros</t>
  </si>
  <si>
    <t>No existe procedimiento de identificación de Peligros valoración de riesgos y establecimiento de controles ni matriz de peligros.</t>
  </si>
  <si>
    <t>Existe procedimiento de identificación de Peligros valoración de riesgos y establecimiento de controles, o existe la matriz de edificación de peligros.</t>
  </si>
  <si>
    <t>Existe procedimiento de identificación de Peligros valoración de riesgos y establecimiento de controles en conjunto con la matriz de edificación de peligros.</t>
  </si>
  <si>
    <t>Existe procedimiento de identificación de Peligros valoración de riesgos y establecimiento de controles, junto con la matriz de edificación de peligros y el plan de acción documentado revisado anualmente, además se evidencia la participación y compromiso de los trabajadores.</t>
  </si>
  <si>
    <t>Mediciones ambientales</t>
  </si>
  <si>
    <t>No se utilizan metodologías adicionales para complementar la evaluación de los riesgos en seguridad y salud en el trabajo ante peligros de origen físicos, ergonómicos o Biomecánico, biológicos, químicos, de seguridad Público y psicosociales</t>
  </si>
  <si>
    <t xml:space="preserve">Se utilizan metodologías adicionales para complementar la evaluación de los riesgos en seguridad y salud en el trabajo ante peligros de origen físicos, ergonómicos o Biomecánico, </t>
  </si>
  <si>
    <t>Se utilizan metodologías adicionales para complementar la evaluación de los riesgos en seguridad y salud en el trabajo ante peligros de origen físicos, ergonómicos o Biomecánico, biológicos, químicos, de seguridad Público y psicosociales</t>
  </si>
  <si>
    <t>Se informa al Comité Paritario o Vigía de Seguridad y Salud en el Trabajo sobre los resultados de las evaluaciones de los ambientes de trabajo de origen físicos, ergonómicos o Biomecánico, biológicos, químicos, de seguridad Público y psicosociales para que emita las recomendaciones a que haya lugar</t>
  </si>
  <si>
    <t>Actividades de alto riesgo</t>
  </si>
  <si>
    <t>No se han identificado y relacionado en el Sistema de Gestión de la Seguridad y Salud en el Trabajo los trabajadores que se dediquen en forma permanente a las actividades de alto riesgo a las que hace referencia el Decreto 2090 de 2003.</t>
  </si>
  <si>
    <t>Se han identificado y relacionado en el Sistema de Gestión de la Seguridad y Salud en el Trabajo los trabajadores que se dediquen en forma permanente a las actividades de alto riesgo a las que hace referencia el Decreto 2090 de 2003.</t>
  </si>
  <si>
    <t>Se han identificado y relacionado en el Sistema de Gestión de la Seguridad y Salud en el Trabajo los trabajadores que se dediquen en forma permanente a las actividades de alto riesgo a las que hace referencia el Decreto 2090 de 2003. Si se involucran agentes potencialmente cancerígenos, los riesgos no se consideran como prioritarios, independientes de su dosis y nivel de exposición</t>
  </si>
  <si>
    <t>Se han identificado y relacionado en el Sistema de Gestión de la Seguridad y Salud en el Trabajo los trabajadores que se dediquen en forma permanente a las actividades de alto riesgo a las que hace referencia el Decreto 2090 de 2003. Si se involucran agentes potencialmente cancerígenos, los riesgos se consideran como prioritarios, independientes de su dosis y nivel de exposición</t>
  </si>
  <si>
    <t>Evaluación inicial del SG - SST</t>
  </si>
  <si>
    <t>No se ha realizado la evaluación inicial del Sistema de Gestión de la Seguridad y Salud en el Trabajo SG SST.</t>
  </si>
  <si>
    <t xml:space="preserve">Se ha realizado evaluación inicial del Sistema de Gestión de la Seguridad y Salud en el Trabajo SG SST pero no se ha establecido plan de trabajo anual. </t>
  </si>
  <si>
    <t>Se ha realizado evaluación inicial del Sistema de Gestión de la Seguridad y Salud en el Trabajo SG SST, se han identificado prioridades y establecido plan de trabajo anual.</t>
  </si>
  <si>
    <t>Se ha realizado evaluación inicial del Sistema de Gestión de la Seguridad y Salud en el Trabajo SG SST, se han identificado prioridades, se ha establecido plan de trabajo anual y se ha realizado seguimiento al plan.</t>
  </si>
  <si>
    <t>Estadísticas de accidentalidad</t>
  </si>
  <si>
    <t>No cuenta con la evaluación y análisis de las estadísticas sobre la enfermedad, accidentalidad y el ausentismo laboral.</t>
  </si>
  <si>
    <t>Se cuenta con la evaluación y análisis de las estadísticas sobre la enfermedad, accidentalidad y el ausentismo laboral ocurrida en el ultimo año en la empresa</t>
  </si>
  <si>
    <t>Se cuenta con la evaluación y análisis de las estadísticas sobre la enfermedad, accidentalidad y el ausentismo laboral ocurrida en los dos (2) últimos años en la empresa</t>
  </si>
  <si>
    <t>Se cuenta con la evaluación y análisis de las estadísticas sobre la enfermedad, accidentalidad y el ausentismo laboral ocurrida en los dos (2) últimos años en la empresa la cual sirve para establecer una línea base y para evaluar la mejora continua en el sistema.</t>
  </si>
  <si>
    <t>Objetivos</t>
  </si>
  <si>
    <t>No se tienen definidos los objetivos del SG - SST</t>
  </si>
  <si>
    <t>Están definidos los objetivos del SG - SST, son claros, medibles, cuantificables y tienen metas definidas para su cumplimiento, son adecuados para las características, el tamaño y la actividad económica de la empresa.</t>
  </si>
  <si>
    <t>Están definidos los objetivos del SG - SST, son claros, medibles, cuantificables, tienen metas definidas para su cumplimiento, adecuados para las características, el tamaño y la actividad económica de la empresa, coherentes con el de plan de trabajo anual en seguridad y salud en el trabajo de acuerdo con las prioridades identificadas, compatibles con el cumplimiento de la normatividad vigente aplicable en materia de riesgos laborales, incluidos los estándares mínimos del SGC del SGRL.</t>
  </si>
  <si>
    <t xml:space="preserve">Están definidos los objetivos del SG - SST, son claros, medibles, cuantificables y tienen metas definidas para su cumplimiento, son adecuados para las características, el tamaño y la actividad económica de la empresa, coherentes con el de plan de trabajo anual en seguridad y salud en el trabajo de acuerdo con las prioridades identificadas, compatibles con el cumplimiento de la normatividad vigente aplicable en materia de riesgos laborales, incluidos los estándares mínimos del SGC del SGRL. Están documentados y han sido comunicados a todos los trabajadores. Son revisados y evaluados periódicamente? (mínimo una (1) vez al año y actualizados de ser necesario) </t>
  </si>
  <si>
    <t>Indicadores</t>
  </si>
  <si>
    <t>No se han definido los indicadores (cualitativos o cuantitativos) mediante los cuales se evalúa la estructura, el proceso y los resultados del SG - SST</t>
  </si>
  <si>
    <t>Se han definido los indicadores (cualitativos o cuantitativos) mediante los cuales se evalúa la estructura, el proceso y los resultados del SG - SST, pero no están alineados al plan estratégico de la empresa y no se les hace seguimiento</t>
  </si>
  <si>
    <t>Se han definido los indicadores (cualitativos o cuantitativos) mediante los cuales se evalúa la estructura, el proceso y los resultados del SG - SST, están alineados al plan estratégico de la empresa pero no se les hace seguimiento</t>
  </si>
  <si>
    <t>Se han definido los indicadores (cualitativos o cuantitativos) mediante los cuales se evalúa la estructura, el proceso y los resultados del SG - SST, están alineados al plan estratégico de la empresa, se les hace seguimiento y cuentan con una ficha técnica.</t>
  </si>
  <si>
    <t>Programa de rehabilitación</t>
  </si>
  <si>
    <t>No hay programas de rehabilitación de la salud de los trabajadores.</t>
  </si>
  <si>
    <t>Existen programas de rehabilitación de la salud de los trabajadores con objetivos y metas.</t>
  </si>
  <si>
    <t>Existen programas de rehabilitación de la salud de los trabajadores con objetivos, metas, responsables, actividades y son difundidos a los empleados que lo requieren.</t>
  </si>
  <si>
    <t>Existen programas de rehabilitación de la salud de los trabajadores con objetivos, metas, responsables, actividades. Son continuamente actualizados y difundidos a los empleados que lo requieren con verificación y mejora continua.</t>
  </si>
  <si>
    <t>3.2</t>
  </si>
  <si>
    <t>3.3</t>
  </si>
  <si>
    <t>3.4</t>
  </si>
  <si>
    <t>3.5</t>
  </si>
  <si>
    <t>3.6</t>
  </si>
  <si>
    <t>3.7</t>
  </si>
  <si>
    <t>3.8</t>
  </si>
  <si>
    <t>4.1</t>
  </si>
  <si>
    <t>4.2</t>
  </si>
  <si>
    <t>4.3</t>
  </si>
  <si>
    <t>Gestión de peligros y riesgos</t>
  </si>
  <si>
    <t>No se han definido las medidas de prevención y control analizando su pertinencia y teniendo en cuenta el esquema de jerarquización</t>
  </si>
  <si>
    <t>Se han definido las medidas de prevención y control en la gestión de peligros y riesgos analizando su pertinencia sin tener en cuenta el esquema de jerarquización</t>
  </si>
  <si>
    <t>Se han definido las medidas de prevención y control en la gestión de peligros y riesgos analizando su pertinencia y teniendo en cuenta alguno elementos del esquema de jerarquización</t>
  </si>
  <si>
    <t>Equipos y elementos de protección personal</t>
  </si>
  <si>
    <t>No se evidencia el suministro de equipos y/o elementos de protección personal que cumplan con las disposiciones legales vigentes</t>
  </si>
  <si>
    <t>Se suministran equipos y elementos de protección personal que cumplan con las disposiciones legales vigentes, pero no se han desarrollado acciones necesarias para que sean utilizados por los trabajadores, para que estos conozcan el deber y la forma correcta de utilizarlos.</t>
  </si>
  <si>
    <t>Se suministran equipos y elementos de protección personal que cumplan con las disposiciones legales vigentes, se han desarrollado acciones necesarias para que sean utilizados por los trabajadores, para que estos conozcan el deber y la forma correcta de utilizarlos.</t>
  </si>
  <si>
    <t>Se suministran equipos y elementos de protección personal que cumplan con las disposiciones legales vigentes, se han desarrollado acciones necesarias para que sean utilizados por los trabajadores, para que estos conozcan el deber y la forma correcta de utilizarlos. Y para que el mantenimiento o reemplazo de los mismos se haga de forma tal que se asegure su buen funcionamiento y recambio según vida útil.</t>
  </si>
  <si>
    <t>Mantenimiento</t>
  </si>
  <si>
    <t>No se realiza el mantenimiento de las instalaciones, equipos y herramientas de acuerdo con los informes de inspecciones y con sujeción a los manuales de uso</t>
  </si>
  <si>
    <t>Se realiza el mantenimiento de las instalaciones, equipos y herramientas, no se evidencian informes de inspecciones, ni que se tienen en cuenta los manuales de uso</t>
  </si>
  <si>
    <t>Se realiza el mantenimiento de las instalaciones, equipos y herramientas de acuerdo con los informes de inspecciones, pero no se tienen en cuenta los manuales de uso</t>
  </si>
  <si>
    <t>Se realiza el mantenimiento de las instalaciones, equipos y herramientas de acuerdo con los informes de inspecciones y con sujeción a los manuales de uso</t>
  </si>
  <si>
    <t>Evaluaciones médicas</t>
  </si>
  <si>
    <t xml:space="preserve">No se han llevado a cabo evaluaciones médicas de ingreso, periódicas y de retiro de acuerdo a la normatividad legal vigente. </t>
  </si>
  <si>
    <t>Se han llevado a cabo evaluaciones médicas solo de ingreso, alguna o ningunas periódicas, algunas o ningunas de retiro.</t>
  </si>
  <si>
    <t xml:space="preserve">Se han llevado a cabo evaluaciones médicas de ingreso, periódicas y de retiro, pero no se cuenta con el diagnostico de condiciones de salud ni se han identificado acciones de prevención y control. </t>
  </si>
  <si>
    <t>Se han llevado a cabo evaluaciones médicas de ingreso, periódicas, retiro con el propósito de identificar precozmente efectos hacia la salud derivados de los ambientes de trabajo y evaluar la eficacia de las medidas de prevención y control.  Se cuenta con diagnostico de condiciones de salud.</t>
  </si>
  <si>
    <t>Respuesta ante emergencias</t>
  </si>
  <si>
    <t>No se han implementado ni se mantienen las disposiciones necesarias en materia de prevención, preparación y respuesta ante emergencias</t>
  </si>
  <si>
    <t>Se han implementado ni se mantienen las disposiciones necesarias en materia de prevención, preparación y respuesta ante emergencias con cobertura a algunos centros de trabajo y algunos turnos.</t>
  </si>
  <si>
    <t>Se han implementado y mantenido las disposiciones necesarias en materia de prevención, preparación y respuesta ante emergencias, con cobertura a todos los centros y turnos de trabajo de personal propio.</t>
  </si>
  <si>
    <t>Se ha realizado análisis de vulnerabilidad y se han implementado y mantenido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t>
  </si>
  <si>
    <t>Brigada de emergencias</t>
  </si>
  <si>
    <t>No se cuenta con brigada de emergencias, ni se inspeccionan los sistemas de alerta, señalización y alarma.</t>
  </si>
  <si>
    <t>Se ha conformado, capacitado, entrenado y dotado a la brigada de emergencias, acorde con su nivel de riesgo y los recursos disponibles, que incluya la atención de primeros auxilios, pero no se inspeccionan los sistemas de alerta, señalización y alarma, ni se realizan simulacros con la participación de todos los trabajadores.</t>
  </si>
  <si>
    <t>Se ha conformado, capacitado, entrenado y dotado a la brigada de emergencias, acorde con su nivel de riesgo y los recursos disponibles, que incluya la atención de primeros auxilios, se inspeccionan los sistemas de alerta, señalización y alarma, pero no realizan simulacros con la participación de todos los trabajadores. O se realizan simulacros pero no se realizan inspecciones.</t>
  </si>
  <si>
    <t>Se ha conformado, capacitado, entrenado y dotado a la brigada de emergencias, acorde con su nivel de riesgo y los recursos disponibles, que incluya la atención de primeros auxilios, Se inspeccionan los sistemas de alerta, señalización y alarma.  Se realizan simulacros con la participación de todos los trabajadores.</t>
  </si>
  <si>
    <t>Plan de ayuda mutua</t>
  </si>
  <si>
    <t>No se han desarrollado programas o planes de ayuda mutua ante amenazas de interés común</t>
  </si>
  <si>
    <t>Se han desarrollado programas o planes de ayuda mutua ante amenazas de interés común</t>
  </si>
  <si>
    <t>Se han desarrollado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empresa. Sin articularse con las instituciones locales o regionales pertenecientes al Sistema Nacional de Gestión de Riesgos de Desastres en el marco de la Ley 1523 de 2012.</t>
  </si>
  <si>
    <t>Se han desarrollado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empresa.  Articulado con las instituciones locales o regionales pertenecientes al Sistema Nacional de Gestión de Riesgos de Desastres en el marco de la Ley 1523 de 2012.</t>
  </si>
  <si>
    <t>Plan de continuidad de negocio</t>
  </si>
  <si>
    <t>No hay plan de continuidad de negocio</t>
  </si>
  <si>
    <t>Se cuenta con plan de continuidad de negocio documentado pero no se ha implementado</t>
  </si>
  <si>
    <t>Se cuenta con plan de continuidad de negocio documentado, se ha implementado pero no esta integrado con el plan de emergencias</t>
  </si>
  <si>
    <t>El diseño del plan de prevención, preparación y respuesta ante emergencias permite la integración con otras iniciativas, como los planes de continuidad de negocio, se evidencia su implementación</t>
  </si>
  <si>
    <t>Gestión del cambio</t>
  </si>
  <si>
    <t>Se ha implementado y mantenido un procedimiento para evaluar el impacto sobre la seguridad y salud en el trabajo que puedan generar los cambios internos (introducción de nuevos procesos, cambio en los métodos de trabajo, cambios en instalaciones, entre otros) o los cambios externos (cambios en la legislación, evolución del conocimiento en seguridad y salud en el trabajo, entre otros). El COPASST apoya la gestión del cambio y se evidencia que se capacita a los trabajadores sobre los cambios realizados recientemente</t>
  </si>
  <si>
    <t>4.4</t>
  </si>
  <si>
    <t>4.5</t>
  </si>
  <si>
    <t>4.6</t>
  </si>
  <si>
    <t>4.7</t>
  </si>
  <si>
    <t>4.8</t>
  </si>
  <si>
    <t>4.9</t>
  </si>
  <si>
    <t>4.10</t>
  </si>
  <si>
    <t>Adquisiciones y contratación</t>
  </si>
  <si>
    <t>No se cuenta con un procedimiento con criterios de SST para identificar las especificaciones relativas a las compras o adquisiciones de productos o servicios.</t>
  </si>
  <si>
    <t>Se cuenta con un procedimiento con criterios de SST para identificar las especificaciones relativas a las compras o adquisiciones de productos o servicios, sin embargo no se evidencia el cumplimiento del procedimiento en la selección o la evaluación de proveedores y contratistas.</t>
  </si>
  <si>
    <t>Auditoria interna SST</t>
  </si>
  <si>
    <t>No se ha realizado una auditoría anual planificada al SG-SST</t>
  </si>
  <si>
    <t>5.1</t>
  </si>
  <si>
    <t>5.2</t>
  </si>
  <si>
    <t>5.3</t>
  </si>
  <si>
    <t>6.1</t>
  </si>
  <si>
    <t>6.2</t>
  </si>
  <si>
    <t>Revisión por la alta Dirección</t>
  </si>
  <si>
    <t>No se ha realizado ninguna revisión del Sistema de Gestión de la Seguridad y Salud en el trabajo SG-SST durante el ultimo año</t>
  </si>
  <si>
    <t>Se ha realizado la revisión del Sistema de Gestión de la Seguridad y Salud en el trabajo SG-SST durante el ultimo año, sin embargo no da alcance a los requisitos establecidos en el Articulo 23 del decreto 1443 de 2014.</t>
  </si>
  <si>
    <t>Se ha realizado la revisión del Sistema de Gestión de la Seguridad y Salud en el trabajo SG-SST durante el ultimo año, sin embargo da alcance parcial a los requisitos establecidos en el Articulo 23 del decreto 1443 de 2014.</t>
  </si>
  <si>
    <t>Se ha adelantado una revisión del Sistema de Gestión de la Seguridad y Salud en el trabajo SG-SST, por lo menos una (1) vez al año, de conformidad con las modificaciones en los procesos, resultados de las auditorías y demás informes que permitan recopilar información sobre su funcionamiento, dando alcance a los requisitos establecidos en el Artículo 23 del decreto 1443 de 2014.</t>
  </si>
  <si>
    <t>Investigación de incidentes, accidentes de trabajo y enfermedades laborales</t>
  </si>
  <si>
    <t>Se realizan investigaciones de las causas de los accidentes de trabajo y enfermedades laborales, pero no se investigan los incidentes laborales, acorde con lo establecido en el Decreto 1530 de 1996, la Resolución 1401 de 2005</t>
  </si>
  <si>
    <t>Se realizan investigaciones de las causas de los incidentes, accidentes de trabajo y enfermedades laborales, sin embargo no se cumple con todos los requisitos establecidos en el Decreto 1530 de 1996 y en la Resolución 1401 de 2007.</t>
  </si>
  <si>
    <t>Se realizan investigaciones de las causas de los incidentes, accidentes de trabajo y enfermedades laborales, cumpliendo con todos los requisitos establecidos en el Decreto 1530 de 1996 y en la Resolución 1401 de 2007.</t>
  </si>
  <si>
    <t>Acciones preventivas y correctivas</t>
  </si>
  <si>
    <t>No se han definido e implementado las acciones preventivas y correctivas necesarias, con base en los resultados de la supervisión y medición de la eficacia del SG SST de las auditorías y de la revisión por la alta dirección.</t>
  </si>
  <si>
    <t>Se han definido e implementado las acciones preventivas y correctivas necesarias, con base en los resultados de la supervisión y medición de la eficacia del Sistema de Gestión de la Seguridad y Salud en el Trabajo SG-SST de las auditorías y de la revisión por la alta dirección</t>
  </si>
  <si>
    <t>Mejora continua</t>
  </si>
  <si>
    <t>No se evidencia que se den las directrices y se otorgan los recursos necesarios para la mejora continua del Sistema de Gestión de la Seguridad y Salud en el Trabajo SG-SST, con el objetivo de mejorar la eficacia de todas sus actividades y el cumplimiento de sus propósitos</t>
  </si>
  <si>
    <t>Se evidencia que se den las directrices y se otorgan los recursos necesarios para la mejora continua del Sistema de Gestión de la Seguridad y Salud en el Trabajo SG-SST, con el objetivo de mejorar la eficacia de algunas de las actividades, pero no se evidencia el cumplimiento de sus propósitos.</t>
  </si>
  <si>
    <t>CALIFICACIÓN</t>
  </si>
  <si>
    <t>N/A</t>
  </si>
  <si>
    <t>REPRESENTANTE LEGAL:</t>
  </si>
  <si>
    <t>RESP. SG - SST:</t>
  </si>
  <si>
    <t>Puntuación</t>
  </si>
  <si>
    <t>Criterios de Cumplimiento</t>
  </si>
  <si>
    <t>Criterios de Calificación</t>
  </si>
  <si>
    <t>%</t>
  </si>
  <si>
    <t xml:space="preserve">1 -SISTEMA DE GESTIÓN DE LA SEGURIDAD Y SALUD EN EL TRABAJO - POLIÍTICA EN SST
</t>
  </si>
  <si>
    <t xml:space="preserve">2-ORGANIZACIÓN DEL SISTEMA DE GESTIÓN DE LA SEGURIDAD Y LA SALUD EN EL TRABAJO
</t>
  </si>
  <si>
    <t xml:space="preserve">3- PLANIFICACIÓN
</t>
  </si>
  <si>
    <t xml:space="preserve">4- APLICACIÓN
</t>
  </si>
  <si>
    <t xml:space="preserve">5- AUDITORIA Y REVISIÓN DE LA ALTA DIRECCIÓN
</t>
  </si>
  <si>
    <t xml:space="preserve">6- MEJORAMIENTO
</t>
  </si>
  <si>
    <t>A</t>
  </si>
  <si>
    <t>B</t>
  </si>
  <si>
    <t>C</t>
  </si>
  <si>
    <t>D</t>
  </si>
  <si>
    <t>ARTICULO</t>
  </si>
  <si>
    <t>DESCRIPCIÓN</t>
  </si>
  <si>
    <t xml:space="preserve"> FECHA CUMPLIMIENTO</t>
  </si>
  <si>
    <t>FRECUENCIA DE REVISIÓN</t>
  </si>
  <si>
    <t>RESPONSABLE</t>
  </si>
  <si>
    <t>INVOLUCRADOS</t>
  </si>
  <si>
    <t>HORAS CONSULTORIA</t>
  </si>
  <si>
    <t>NUMERAL</t>
  </si>
  <si>
    <t>REQUISITO</t>
  </si>
  <si>
    <t>ACCION A SEGUIR</t>
  </si>
  <si>
    <t>No se ha implementado ningún procedimiento para evaluar el impacto sobre la seguridad y salud en el trabajo que puedan generar los cambios internos o externos.</t>
  </si>
  <si>
    <t>No se realizan investigaciones de incidentes, accidentes de trabajo ni de trabajo y enfermedades laborales, acorde con lo establecido en el Decreto 1530 de 1996, la Resolución 1401 de 2007</t>
  </si>
  <si>
    <t>Se ha implementado un procedimiento para evaluar el impacto sobre la seguridad y salud en el trabajo que puedan generar los cambios internos o externos. No se evidencia participación del COPASST, ni se evidencia que haya capacitado a los trabajadores en los cambios realizados recientemente.</t>
  </si>
  <si>
    <t>Se ha realizado auditoria al SG-SST durante  el ultimo año, sin embargo no se evidencia la idoneidad del auditor o los auditores ni se evidencia participación del COPASST en la planificación</t>
  </si>
  <si>
    <t>Se evidencian acciones correctivas con base a los resultados de la supervisión y medición de la eficacia del SG SST de las auditorias o de la revisión por la dirección.</t>
  </si>
  <si>
    <t>Se ha implementado un procedimiento para evaluar el impacto sobre la seguridad y salud en el trabajo que puedan generar los cambios internos o externos. No se evidencia participación del COPASST o no se evidencia que haya capacitado a los trabajadores en los cambios realizados recientemente (uno de los dos se cumple).</t>
  </si>
  <si>
    <t>Se cuenta con un procedimiento para seleccionar y evaluar las especificaciones relativas a las compras o adquisiciones de productos y serviciosn con criteriosde SST, se  evidencia el cumplimiento del procedimiento, sin embargo se evidencia el cumplimiento parcial de los siguientes criterios:
1. Selección y evaluación de proveedores y contratistas con criterios SST
2. Canales de comunicación con proveedores y contratistas para informar sobre la gestión en SST.
3. Verificación antes y durante el contrato sobre la afiliación del personal contratista al SGRL.
4. Informar a los contratistas y proveedores previo al inicio del contrato sobre los peligros y riesgos generales y especificos.
5. Instruir a los proveedores y contratistas para que informen sobre los accidentes de trabajo y enfermedades laborales durante la ejecución del contrato.</t>
  </si>
  <si>
    <t>Se ha realizado auditoria al SG-SST durante  el ultimo año, sin embargo no se evidencia la idoneidad del auditor o los auditores o no se evidencia participación del COPASST en la planificación</t>
  </si>
  <si>
    <t>Se evidencian acciones correctivas y preventivas con base a los resultados de la supervisión y medición de la eficacia del SG SST de las auditorias, pero no se evidencia en la revisión por la dirección.</t>
  </si>
  <si>
    <t>Se evidencia que se den las directrices y se otorgan los recursos necesarios para la mejora continua del Sistema de Gestión de la Seguridad y Salud en el Trabajo SG-SST, con el objetivo de mejorar la eficacia de algunas de las actividades, pero no se evidencia el cumplimiento parcial de algunos de sus propósitos.</t>
  </si>
  <si>
    <t>Se cuenta con un procedimiento para seleccionar y evaluar las especificaciones relativas a las compras o adquisiciones de productos y serviciosn con criteriosde SST, se  evidencia el cumplimiento del procedimiento, se evidencia el cumplimiento de los siguientes criterios:
1. Selección y evaluación de proveedores y contratistas con criterios SST
2. Canales de comunicación con proveedores y contratistas para informar sobre la gestión en SST.
3. Verificación antes y durante el contrato sobre la afiliación del personal contratista al SGRL.
4. Informar a los contratistas y proveedores previo al inicio del contrato sobre los peligros y riesgos generales y especificos.
5. Instruir a los proveedores y contratistas para que informen sobre los accidentes de trabajo y enfermedades laborales durante la ejecución del contrato.</t>
  </si>
  <si>
    <t>Se ha realizado auditoria al SG-SST durante  el ultimo año, se evidencia la idoneidad del auditor o los auditores y se evidencia participación del COPASST en la planificación</t>
  </si>
  <si>
    <t xml:space="preserve">Se dan las directrices y se otorgan los recursos necesarios para la mejora continua del Sistema de Gestión de la Seguridad y Salud en el Trabajo SG-SST, con el objetivo de mejorar la eficacia de todas sus actividades y el cumplimiento de sus propósitos
1. El cumplimiento de los objetivos del Sistema de Gestión de la Seguridad y Salud en el Trabajo SG-SST. 
2. Los resultados de la intervención en los peligros y los riesgos priorizados. 
3. Los resultados de la auditoría y revisión del Sistema de Gestión de la Seguridad y Salud en el Trabajo SG-SST, incluyendo la investigación de los incidentes, accidentes y enfermedades laborales.  
4. Las recomendaciones presentadas por los trabajadores y el Comité Paritario de Seguridad y Salud en el Trabajo o Vigía de Seguridad y Salud en el Trabajo según corresponda. 
5. Los resultados de los programa de promoción y prevención. 
6. El resultado de la supervisión realizado por la alta dirección y 
7. Los cambios en legislación que apliquen a la organización. </t>
  </si>
  <si>
    <t>INDICADOR</t>
  </si>
  <si>
    <t>EVIDENCIA</t>
  </si>
  <si>
    <t>PLAN DE TRABAJO ANUAL Responsable ante la Alta Gerencia del SG - SST</t>
  </si>
  <si>
    <t>Se han definido e implementado las medidas de prevención y control en la gestión de peligros y riesgos analizando su pertinencia y teniendo en cuenta el esquema de jerarquización (eliminación, sustitución, control de ingeniería, controles administrativos, equipos y elementos de protección personal y colectiva). Se han corregido las condiciones inseguras que se presentan en el lugar de trabajo de acuerdo con las condiciones especificas y riesgos asociados a la tarea</t>
  </si>
  <si>
    <t>2.1.1</t>
  </si>
  <si>
    <t>3.1.1</t>
  </si>
  <si>
    <t>3.1.2</t>
  </si>
  <si>
    <t>3.2.1</t>
  </si>
  <si>
    <t>3.2.2</t>
  </si>
  <si>
    <t>3.3.1</t>
  </si>
  <si>
    <t>3.3.2</t>
  </si>
  <si>
    <t>HACER</t>
  </si>
  <si>
    <t>4.1.1</t>
  </si>
  <si>
    <t>4.1.2</t>
  </si>
  <si>
    <t>4.2.1</t>
  </si>
  <si>
    <t>4.2.2</t>
  </si>
  <si>
    <t>4.2.3</t>
  </si>
  <si>
    <t>PLANEAR</t>
  </si>
  <si>
    <t>5.1.1</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</si>
  <si>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</si>
  <si>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5.1.2</t>
  </si>
  <si>
    <t>6.1.1</t>
  </si>
  <si>
    <t>6.1.2</t>
  </si>
  <si>
    <t>6.1.3</t>
  </si>
  <si>
    <t>6.1.4</t>
  </si>
  <si>
    <t>VERIFICAR</t>
  </si>
  <si>
    <t>7.1.1</t>
  </si>
  <si>
    <t>7.1.2</t>
  </si>
  <si>
    <t>ACTUAR</t>
  </si>
  <si>
    <t>% PROYECTADO</t>
  </si>
  <si>
    <t>% CUMPLIMIENTO</t>
  </si>
  <si>
    <t>PORCENTAJE DE CUMPLIMIENTO</t>
  </si>
  <si>
    <t>ESTADO DE CUMPLIMIENTO CON EL SG-SST</t>
  </si>
  <si>
    <t>Estado de cumplimiento del SG-SST actual de acuerdo a los estándares mínimos del SG-SST definidos por el Ministerio de Trabajo</t>
  </si>
  <si>
    <t>FECHA DE EVALUACIÓN</t>
  </si>
  <si>
    <t xml:space="preserve">EMPRESA </t>
  </si>
  <si>
    <t xml:space="preserve">TOTAL PLANEADO </t>
  </si>
  <si>
    <t xml:space="preserve">TOTAL HACER </t>
  </si>
  <si>
    <t>1.1.1</t>
  </si>
  <si>
    <t>2.2.1</t>
  </si>
  <si>
    <t xml:space="preserve">MARCO LEGAL </t>
  </si>
  <si>
    <t xml:space="preserve">CRITERIOS </t>
  </si>
  <si>
    <t xml:space="preserve">MODO DE VERIFICACIÓN </t>
  </si>
  <si>
    <t>Cumple Totalmente</t>
  </si>
  <si>
    <t xml:space="preserve">No aplica </t>
  </si>
  <si>
    <t xml:space="preserve">Justificación </t>
  </si>
  <si>
    <t xml:space="preserve">No justificar </t>
  </si>
  <si>
    <t xml:space="preserve">No Cumple </t>
  </si>
  <si>
    <t>NUM.</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</si>
  <si>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</si>
  <si>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</si>
  <si>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1.1.2</t>
  </si>
  <si>
    <t>1.1.3</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</si>
  <si>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</si>
  <si>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</si>
  <si>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Todos los trabajadores, independientemente de su forma de vinculación o contratación están afiliados al Sistema General de Riesgos Laborales y el pago de los aportes se realiza conforme a la normativa y en la respectiva clase de riesgo.</t>
  </si>
  <si>
    <t>1.1.4</t>
  </si>
  <si>
    <t>1.1.5</t>
  </si>
  <si>
    <t>Decreto 2090 de 2003</t>
  </si>
  <si>
    <t>1.1.6</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</si>
  <si>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</si>
  <si>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</si>
  <si>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</si>
  <si>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</si>
  <si>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Resolución 2013/1986 Arts. 2, 3 y 11.
Resolución 1401/2007 Artículo 4° numeral 5 y Artículo 7°.
 Decreto 1295/1994
Artículo 35 literal c), Artículo 63.
 Decreto 1072/2015
Artículos:
2.2.4.1.6.
2.2.4.6.2. parágrafo 2,
2.2.4.6.8. numeral 9,
2.2.4.6.11. parágrafo 1,
2.2.4.6.12. numeral 10,
2.2.4.6.32. parágrafo 2,
2.2.4.6.34. numeral 4</t>
  </si>
  <si>
    <t>Resolución 652/2012
Arts. 1, 2, 6, 7 y 8.
Resolución1356/2012 Artículo 1°, 2° y 3°</t>
  </si>
  <si>
    <t>1.1.8</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</si>
  <si>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</si>
  <si>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</si>
  <si>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</si>
  <si>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</si>
  <si>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</si>
  <si>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</si>
  <si>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</si>
  <si>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</si>
  <si>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</si>
  <si>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</si>
  <si>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</si>
  <si>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</si>
  <si>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</si>
  <si>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</si>
  <si>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</si>
  <si>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</si>
  <si>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</si>
  <si>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</si>
  <si>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</si>
  <si>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</si>
  <si>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</si>
  <si>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</si>
  <si>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2.4.1</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</si>
  <si>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</si>
  <si>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</si>
  <si>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E2.4 Estándar: Plan anual de trabajo (2%)</t>
  </si>
  <si>
    <t>2.5.1</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</si>
  <si>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</si>
  <si>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</si>
  <si>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Decreto 1072/2015
Artículo. 2.2.4.6.13.
Archivo General de la Nación en el Acuerdo 48 del 2000, Acuerdo 49 del 2000, Acuerdo 50 del 2000 y la Ley 594 del 2000 (Ley General de Archivos para Colombia)</t>
  </si>
  <si>
    <t>2.6.1</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</si>
  <si>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</si>
  <si>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</si>
  <si>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2.7.1</t>
  </si>
  <si>
    <t>La empresa define la matriz legal actualizada que contemple las normas del Sistema General de Riesgos Laborales aplicables a la empresa.</t>
  </si>
  <si>
    <t>Decreto 1072/2015
Artículo. 2.2.4.6.8.
numeral 3</t>
  </si>
  <si>
    <t>Decreto 1072/2015
Artículos:
2.2.4.6.8. numeral 5,
2.2.4.6.12. numeral 15,
2.2.4.6.17. numeral 1.1</t>
  </si>
  <si>
    <t>2.8.1</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</si>
  <si>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</si>
  <si>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Decreto 1072/2015
Artículos:
2.2.4.6.14.
2.2.4.6.16. Parágrafo 3
2.2.4.6.28. numeral 2</t>
  </si>
  <si>
    <t>2.9.1</t>
  </si>
  <si>
    <t>Decreto 1072/2015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</si>
  <si>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</si>
  <si>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</si>
  <si>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2.10.1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</si>
  <si>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</si>
  <si>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</si>
  <si>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Decreto 1072/2015
Artículo 2.2.4.6.26</t>
  </si>
  <si>
    <t>2.11.1</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</si>
  <si>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</si>
  <si>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</si>
  <si>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</si>
  <si>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</si>
  <si>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</si>
  <si>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</si>
  <si>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</si>
  <si>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</si>
  <si>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</si>
  <si>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</si>
  <si>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</si>
  <si>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3.1.5</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</si>
  <si>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</si>
  <si>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</si>
  <si>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</si>
  <si>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</si>
  <si>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3.1.7</t>
  </si>
  <si>
    <t xml:space="preserve">Hay un programa para promover entre los trabajadores estilos de vida y entorno saludable, incluyendo campañas específicas tendientes a la prevención y el control de la farmacodependencia, el alcoholismo y el tabaquismo, entre otros. </t>
  </si>
  <si>
    <t>Solicitar el programa respectivo y los documentos y registros que evidencien el cumplimiento del mismo</t>
  </si>
  <si>
    <t>3.1.8</t>
  </si>
  <si>
    <t>Ley 9 /1979
Artículo. 10, 36, 129 y 285
Resolución 2400/1979
Artículo 24, 42</t>
  </si>
  <si>
    <t>En la sede hay suministro permanente de agua potable, servicios sanitarios y mecanismos para disponer excretas y basura</t>
  </si>
  <si>
    <t>Mediante observación directa, verificar si se cumple lo que se exige en el criterio, dejando prueba fotográfica o fílmica al respecto</t>
  </si>
  <si>
    <t>3.1.9</t>
  </si>
  <si>
    <t>Ley 9 /1979
Artículos 10, 22 y 129</t>
  </si>
  <si>
    <t xml:space="preserve">La empresa elimina los residuos sólidos, líquidos o gaseosos que se producen, así como los residuos peligros de forma que no se ponga en riesgo a los trabajadores. </t>
  </si>
  <si>
    <t xml:space="preserve">Mediante observación directa, constatar las evidencias en las que se dé cuenta de los procesos de eliminación de residuos conforme al criterio y solicitar contrato de empresa que elimina y dispone de los residuos peligrosos. </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</si>
  <si>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</si>
  <si>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La empresa investiga todos los accidentes e incidentes de trabajo y las enfermedades cuando sean diagnosticadas como laborales, determinando las causas básicas e inmediatas y la posibilidad de que se presenten nuevos casos.</t>
  </si>
  <si>
    <t>Resolución 1401/2007
Artículo 4 numerales 2, 3 y 4,
Artículo 7°. Artículo 14
Decreto 1072/2015
Artículos:
2.2.4.1.6
2.2.4.6.21. numeral 9,
2.2.4.6.32.</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</si>
  <si>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</si>
  <si>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</si>
  <si>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</si>
  <si>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</si>
  <si>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 3.3 Estándar: Mecanismos de vigencia de las condiciones de salud de los trabajadores  (6%)</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</si>
  <si>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</si>
  <si>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</si>
  <si>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</si>
  <si>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</si>
  <si>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</si>
  <si>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</si>
  <si>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3.3.4</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</si>
  <si>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</si>
  <si>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</si>
  <si>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</si>
  <si>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</si>
  <si>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</si>
  <si>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</si>
  <si>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</si>
  <si>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</si>
  <si>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</si>
  <si>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Decreto 1072/2015
Artículos:
2.2.4.6.15.,
2.2.4.6.16. numeral 2</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</si>
  <si>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</si>
  <si>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Decreto 1072/2015
Artículo. 2.2.4.6.15. Parágrafo 1
2.2.4.6.23</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</si>
  <si>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</si>
  <si>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</si>
  <si>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</si>
  <si>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</si>
  <si>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</si>
  <si>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</si>
  <si>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</si>
  <si>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</si>
  <si>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</si>
  <si>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Se verifica la aplicación por parte de los trabajadores de las medidas de prevención y control de los peligros /riesgos (físicos, ergonómicos, biológicos, químicos, de seguridad, públicos, psicosociales, entre otros).</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</si>
  <si>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</si>
  <si>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</si>
  <si>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</si>
  <si>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</si>
  <si>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</si>
  <si>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</si>
  <si>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</si>
  <si>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</si>
  <si>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</si>
  <si>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 xml:space="preserve">Solicitar la evidencia del mantenimiento preventivo y/o correctivo en las instalaciones, equipos y herramientas de acuerdo con los manuales de uso de estos y los informes de las inspecciones o reportes de condiciones inseguras. </t>
  </si>
  <si>
    <t>4.2.6</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</si>
  <si>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</si>
  <si>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</si>
  <si>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</si>
  <si>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</si>
  <si>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Decreto 1072/2015
Artículos:
2.2.4.6.12. numeral 12,
2.2.4.6.25.
2.2.4.6.28. numeral 4</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</si>
  <si>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</si>
  <si>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</si>
  <si>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</si>
  <si>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 xml:space="preserve">El empleador tiene definidos los indicadores de estructura, proceso y resultado del Sistema de Gestión de Seguridad y Salud en el Trabajo. </t>
  </si>
  <si>
    <t>Solicitar los indicadores de estructura, proceso y resultado del Sistema de Gestión de Seguridad y Salud en el Trabajo que se encuentren alineados al plan estratégico de la empresa.</t>
  </si>
  <si>
    <t>Decreto 1072/2015
Artículo 2.2.4.6.29</t>
  </si>
  <si>
    <t>El empleador debe realizar una auditoría anual, la cual será planificada con la participación del Comité Paritario o Vigía de Seguridad y Salud en el Trabajo.</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</si>
  <si>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</si>
  <si>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</si>
  <si>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</si>
  <si>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</si>
  <si>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Decreto 1072/2015
Artículo. 2.2.4.6.31</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</si>
  <si>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</si>
  <si>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</si>
  <si>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</si>
  <si>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</si>
  <si>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</si>
  <si>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</si>
  <si>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</si>
  <si>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</si>
  <si>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</si>
  <si>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</si>
  <si>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</si>
  <si>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</si>
  <si>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</si>
  <si>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REPRESENTANTE DEL SG-SST</t>
  </si>
  <si>
    <t>NIT</t>
  </si>
  <si>
    <t xml:space="preserve">NUMERO DE TRABAJADORES </t>
  </si>
  <si>
    <t xml:space="preserve">CARGO </t>
  </si>
  <si>
    <t>ARL ACTUAL</t>
  </si>
  <si>
    <t>E 1.1 Estándar: Recurso financiero, tecnicos humanos y de otras índoles (4%)</t>
  </si>
  <si>
    <t>E 2.2 Estándar: Objetivos del sistema de gestión de seguridad y salud en el trabajo SG-SST (1%)</t>
  </si>
  <si>
    <t>E 2.1 Estándar: Politica de seguridad y salud en el trabajo (1%)</t>
  </si>
  <si>
    <t>E 1.2 Estándar: Capacitación en el Sistema de seguridad y salud en el trabajo (6%)</t>
  </si>
  <si>
    <t>Decreto 1607/2002
Decreto 1072/2015,
Artículo. 2.2.4.6.8
numerales 2 y 10.
Resolución 4502/2012
Decreto 1295/1994,
Artículo. 26.
Artículos 5 y 6 de la presente resolución</t>
  </si>
  <si>
    <t>Decreto 1072/2015
Artículos:
2.2.4.6.4. parágrafo 2°,
2.2.4.6.28. numeral 1</t>
  </si>
  <si>
    <t>E 2.11 Estándar: Gestión del cambio (1%)</t>
  </si>
  <si>
    <t>E 2.10 Estándar: Contratación  (2%)</t>
  </si>
  <si>
    <t>E 2.9 Estándar: Adquisiciones  (1%)</t>
  </si>
  <si>
    <t>E 2.8 Estándar: Mecanismos de comunicación  (1%)</t>
  </si>
  <si>
    <t>E 2.7 Estándar: Normativa nacional vigente y aplicable en materia de seguridada y salud en el trabajo  (2%)</t>
  </si>
  <si>
    <t>E 2.6 Estándar: Rendición de cuentas   (1%)</t>
  </si>
  <si>
    <t>E 2.5 Estándar: Conservación de la documentación  (2%)</t>
  </si>
  <si>
    <t>E 2.3 Estándar: Evaluación inicial del sistema de gestión - seguridad y salud en el trabajo SG-SST (1%)</t>
  </si>
  <si>
    <t>Decreto 2090/2003
Artículo 5°.
 Ley 1562/2012 Artículos 2°, 6° y 7°.
 Decreto 1295/1994 Artículos 4, 16, 21 y 23.
Decreto 1072/2015
Artículos:
2.2.4.2.2.5.
2.2.4.2.2.6.
2.2.4.2.2.13.
2.2.4.2.3.4.
2.2.4.2.4.3.
2.2.4.3.7.
2.2.4.6.28.
 numeral 3.
2.2.1.6.1.3.
2.2.1.6.1.4.
2.2.1.6.4.6.
2.2.1.6.4.7.
Ley 1150/2007
Artículo 23.</t>
  </si>
  <si>
    <t>Resolución 2346/2007 Artículo 8°. Artículo 15 Artículo. 18.
Decreto 1072/2015
Artículos:
2.2.4.2.2.18
2.2.4.6.12. numeral 4
2.2.4.6.13 numerales 1 y 2,
2.2.4.6.16. numeral 7 y parágrafo 1°.</t>
  </si>
  <si>
    <t>E 4.2  Medidas de prevención y control para intervenir los peligros / riesgos   (15%)</t>
  </si>
  <si>
    <t>E 6.1 Estándar: Gestión y resultados del sistema de gestión de seguridad y salud en el trabajo (5%)</t>
  </si>
  <si>
    <t>E 7.1 Estándar: Acciones preventivas y correctivas con base en los resultados del sistema de gestión de seguridad y salud en el trabajo   (10%)</t>
  </si>
  <si>
    <t>Decreto 1072/2015
Artículos:
2.2.4.6.8. numeral 7,
2.2.4.6.12. numeral 5,
2.2.4.6.17. numeral 2.3 y parágrafo 2°,
2.2.4.6.20. numeral 3,
2.2.4.6.21. numeral 2,
2.2.4.6.22. numeral 3</t>
  </si>
  <si>
    <t>E 3.1 Estándar: Condiciones de salud en el trabajo (9%)</t>
  </si>
  <si>
    <t>E 3.2 Estándar: Registro, reporte e investigación de las enfermedades laborales, incidentes y accidentes de trabajo  (5%)</t>
  </si>
  <si>
    <t>ESTÁNDAR 1 RECURSOS (10%)</t>
  </si>
  <si>
    <t>CALIFICACIÓN E 1.1</t>
  </si>
  <si>
    <t>CALIFICACIÓN  E 1</t>
  </si>
  <si>
    <t>ESTÁNDAR 2 GESTIÓN INTEGRAL DEL SISTEMA DE LA SEGURIDAD Y SALUD EN EL TRABAJO (15%)</t>
  </si>
  <si>
    <t>ESTÁNDAR 3  GESTIÓN DE LA SALUD  (20%)</t>
  </si>
  <si>
    <t>ESTÁNDAR 4  GESTIÓN DE PELIGROS Y RIESGOS  (30%)</t>
  </si>
  <si>
    <t>ESTÁNDAR 5  GESTIÓN DE AMENAZAS  (10%)</t>
  </si>
  <si>
    <t>ESTÁNDAR 6. VERIFICACIÓN DEL SISTEMA DE GESTIÓN EN SEGURIDAD Y SALUD EN EL TRABAJO (5%)</t>
  </si>
  <si>
    <t>ESTÁNDAR 7 MEJORAMIENTO (10%)</t>
  </si>
  <si>
    <t>CALIFICACIÓN E 1.2</t>
  </si>
  <si>
    <t>CALIFICACIÓN E 2.1</t>
  </si>
  <si>
    <t>CALIFICACIÓN E 2</t>
  </si>
  <si>
    <t>CALIFICACIÓN E 2.2</t>
  </si>
  <si>
    <t>CALIFICACIÓN E 2.3</t>
  </si>
  <si>
    <t>CALIFICACIÓN E 2.4</t>
  </si>
  <si>
    <t>CALIFICACIÓN E 2.5</t>
  </si>
  <si>
    <t>CALIFICACIÓN E 2.6</t>
  </si>
  <si>
    <t>CALIFICACIÓN E 2.7</t>
  </si>
  <si>
    <t>CALIFICACIÓN E 2.8</t>
  </si>
  <si>
    <t>CALIFICACIÓN E 2.9</t>
  </si>
  <si>
    <t>CALIFICACIÓN E 2.10</t>
  </si>
  <si>
    <t>CALIFICACIÓN E 2.11</t>
  </si>
  <si>
    <t>CALIFICACIÓN E 3</t>
  </si>
  <si>
    <t>CALIFICACIÓN E 3.1</t>
  </si>
  <si>
    <t>CALIFICACIÓN E 3.2</t>
  </si>
  <si>
    <t>CALIFICACIÓN E 3.3</t>
  </si>
  <si>
    <t>CALIFICACIÓN E 4</t>
  </si>
  <si>
    <t>CALIFICACIÓN E 4.1</t>
  </si>
  <si>
    <t>E 4.1 Estándar: Identificación de peligros, evaluación de los riesgos  (15%)</t>
  </si>
  <si>
    <t>CALIFICACIÓN E 4.2</t>
  </si>
  <si>
    <t>CALIFICACIÓN E 5</t>
  </si>
  <si>
    <t>CALIFICACIÓN E 6</t>
  </si>
  <si>
    <t>CALIFICACIÓN E 6.1</t>
  </si>
  <si>
    <t>CALIFICACIÓN E 7</t>
  </si>
  <si>
    <t>CALIFICACIÓN E 7.1</t>
  </si>
  <si>
    <t>CALIFICACIÓN E. VERIFICACIÓN</t>
  </si>
  <si>
    <t>CALIFICACIÓN E. ACTUAR</t>
  </si>
  <si>
    <t>CALIFICACIÓN E. HACER</t>
  </si>
  <si>
    <t>CALIFICACIÓN  E. PLANEAR</t>
  </si>
  <si>
    <t>I PLANEAR (25%)</t>
  </si>
  <si>
    <t>II  HACER (60%)</t>
  </si>
  <si>
    <t>III VERIFICAR (5%)</t>
  </si>
  <si>
    <t>IV  ACTUAR (10%)</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</si>
  <si>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</si>
  <si>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RECURSOS</t>
  </si>
  <si>
    <t xml:space="preserve">GESTIÓN INTEGRAL DEL SISTEMA DE LA SEGURIDAD Y SALUD EN EL TRABAJO </t>
  </si>
  <si>
    <t xml:space="preserve">GESTION DE LA SALUD </t>
  </si>
  <si>
    <t xml:space="preserve">GESTION DE PELIGROS Y RIESGOS </t>
  </si>
  <si>
    <t xml:space="preserve">GESTION DE AMENAZAS </t>
  </si>
  <si>
    <t>VERIFICACIÓN DEL SISTEMA DE GESTIÓN EN SEGURIDAD Y SALUD EN EL TRABAJO</t>
  </si>
  <si>
    <t xml:space="preserve">MEJORAMIENTO </t>
  </si>
  <si>
    <t>E 1.1  Estándar: Recurso financiero, tecnicos humanos y de otras índoles</t>
  </si>
  <si>
    <t>1. RECURSOS (10%)</t>
  </si>
  <si>
    <t>4.  GESTIÓN DE PELIGROS Y RIESGOS  (30%)</t>
  </si>
  <si>
    <t>3. GESTIÓN DE LA SALUD  (20%)</t>
  </si>
  <si>
    <t>6. VERIFICACIÓN DEL SISTEMA DE GESTIÓN EN SEGURIDAD Y SALUD EN EL TRABAJO (5%)</t>
  </si>
  <si>
    <t>7. MEJORAMIENTO (10%)</t>
  </si>
  <si>
    <t xml:space="preserve">E 1.2 Estándar: Capacitación en el Sistema de seguridad y salud en el trabajo </t>
  </si>
  <si>
    <t xml:space="preserve">E 2.11 Estándar: Gestión del cambio </t>
  </si>
  <si>
    <t xml:space="preserve">E 2.10 Estándar: Contratación  </t>
  </si>
  <si>
    <t xml:space="preserve">E 2.9 Estándar: Adquisiciones  </t>
  </si>
  <si>
    <t xml:space="preserve">E 2.8 Estándar: Mecanismos de comunicación  </t>
  </si>
  <si>
    <t xml:space="preserve">E 2.7 Estándar: Normativa nacional vigente y aplicable en materia de seguridada y salud en el trabajo </t>
  </si>
  <si>
    <t xml:space="preserve">E 2.6 Estándar: Rendición de cuentas  </t>
  </si>
  <si>
    <t xml:space="preserve">E 2.5 Estándar: Conservación de la documentación  </t>
  </si>
  <si>
    <t xml:space="preserve">E2.4 Estándar: Plan anual de trabajo </t>
  </si>
  <si>
    <t xml:space="preserve">E 2.3 Estándar: Evaluación inicial del sistema de gestión - seguridad y salud en el trabajo SG-SST </t>
  </si>
  <si>
    <t xml:space="preserve">E 2.2 Estándar: Objetivos del sistema de gestión de seguridad y salud en el trabajo SG-SST </t>
  </si>
  <si>
    <t xml:space="preserve">E 2.1 Estándar: Politica de seguridad y salud en el trabajo </t>
  </si>
  <si>
    <t xml:space="preserve">E 3.3 Estándar: Mecanismos de vigencia de las condiciones de salud de los trabajadores  </t>
  </si>
  <si>
    <t xml:space="preserve">E 3.2 Estándar: Registro, reporte e investigación de las enfermedades laborales, incidentes y accidentes de trabajo </t>
  </si>
  <si>
    <t xml:space="preserve">E 3.1 Estándar: Condiciones de salud en el trabajo </t>
  </si>
  <si>
    <t xml:space="preserve">E. Estandar: Gestión de amenazas   </t>
  </si>
  <si>
    <t xml:space="preserve">E 4.2  Medidas de prevención y control para intervenir los peligros / riesgos   </t>
  </si>
  <si>
    <t xml:space="preserve">E 4.1 Estándar: Identificación de peligros, evaluación de los riesgos </t>
  </si>
  <si>
    <t>5.  GESTIÓN DE AMENAZAS  (10%)</t>
  </si>
  <si>
    <t>E 6.1 Estándar: Gestión y resultados del sistema de gestión de seguridad y salud en el trabajo</t>
  </si>
  <si>
    <t xml:space="preserve">E 7.1 Estándar: Acciones preventivas y correctivas con base en los resultados del sistema de gestión de seguridad y salud en el trabajo   </t>
  </si>
  <si>
    <t>Decreto 1072/2015
Artículos:
2.2.4.6.8. numeral 8,
2.2.4.6.11. parágrafo 2,
2.2.4.6.12. numeral 6,
2.2.4.6.13. numeral 4,
2.2.4.6.28. numeral 4.
2.2.4.2.4.2.
Resolución 2400/1979 Artículo 2°. literal g)</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</si>
  <si>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</si>
  <si>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</si>
  <si>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Decreto 1072/2015
Artículos:
2.2.4.6.16. numeral 7,
2.2.4.6.21. numeral 10,
2.2.4.6.22. numeral 8.
Decreto 1295/1994 Artículo 61</t>
  </si>
  <si>
    <t>Resolución 1401/2007 Art. 4°
Decreto 1072/2015
Art. 2.2.4.6.2 nums. 7, 18 y 34</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</si>
  <si>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</si>
  <si>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Decreto 1072/2015
Art. 2.2.4.6.15.
Resolución
2400/1979 Título III</t>
  </si>
  <si>
    <t>Decreto 1072/2015
Artículos:
2.2.4.6.19., /  2.2.4.6.20.,
2.2.4.6.21.,  /  2.2.4.6.22.</t>
  </si>
  <si>
    <t>Ley 1562/2012  Art. 13
Decreto 1072/2015
Artículo 2.2.4.11.7</t>
  </si>
  <si>
    <t>% 
CUMPLIMIENTO</t>
  </si>
  <si>
    <t>Decreto 1072/2015
Art. 2.2.4.6.8 numeral 2,
Art. 2.2.4.6.12 numeral 2</t>
  </si>
  <si>
    <t>Decreto 1072/2015,
Art.  2.2.4.6.8. numeral 4,
Art. 2.2.4.6.17 numeral 2.5.</t>
  </si>
  <si>
    <t>Resolución 2346/2007 Art. 18.
Decreto 1072/2015
Artículos:
2.2.4.6.8. numeral 8,
2.2.4.6.12. numerales 4, 13 y 16
2.2.4.6.20. numeral 9
2.2.4.6.21. numeral 5,
2.2.4.6.24. Parágrafo 3</t>
  </si>
  <si>
    <t>Resolución 2346/2007 Art. 5°.
 Decreto 1072/2015
Artículos:
2.2.4.6.12. numeral 4 y 13.
2.2.4.6.24. parágrafo 3
 Resolución 957/2005 Comunidad Andina de Naciones Artículo. 17</t>
  </si>
  <si>
    <t>Resolución 2346/2007
Artículos 16 y 17 modificado por la Resolución 1918/2009 Artículo 2°
Decreto 1072/2015
Art. 2.2.4.6.13 numerales 1 y 2</t>
  </si>
  <si>
    <t>Decreto 2177/1989 Artículo. 16
Ley 776/2002 Artículos 4° y 8°
Resolución 2844/ 2007 Artículo 1°, parágrafo.
Resolución 1013/ 2008 Artículo 1°, parágrafo.
Manual de procedimientos para la rehabilitación y reincorporación ocupacional.
 Decreto 1072/2015 Art.2.2.5.1.28</t>
  </si>
  <si>
    <t>Decreto 1295/1994 Artículo 35 numeral d)
Ley 1562/2012 Art. 11 literal f)
 Resolución 1075/1992 Art. 1
Ley 1355 de 14 de octubre de 2009, Artículo 5 parágrafo.</t>
  </si>
  <si>
    <t>Resolución 1401/2007 Art. 14
Decreto Ley 19/2012 Art. 140
Decreto 1295/1994
Artículo 21 literal e) y Artículo 62
Resolución 156/2005
Resolución 2851/2015 Art. 1°
Decreto 1072/2015
Artículos:
2.2.4.6.12. numeral 11,
2.24.6.21 numeral 9,
2.2.4.2.4.5  /  2.2.4.1.7</t>
  </si>
  <si>
    <t>Resolución 1401/2007 Art. 4°
Decreto 1072/2015
Art. 2.2.4.6.21 numeral 10</t>
  </si>
  <si>
    <t>Decreto 1072/2015
Art. 2.2.4.6.21. numeral 10,</t>
  </si>
  <si>
    <t>Decreto 1072/2015
Art. 2.2.4.6.21  numeral 10</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</si>
  <si>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</si>
  <si>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Decreto 1072/2015
Artículos
2.2.4.6.15,  /  2.2.4.6.24
Resolución 2400/1979 Capítulo I al VII Artículos del 63 al 152
Ley 9/1979 Artículos 105 al 109</t>
  </si>
  <si>
    <t>Decreto 1072/2015
Artículos: 2.2.4.6.10,
2.2.4.6.24. parágrafo 1,
2.2.4.6.28 numeral 6
Resolución 2400/1979 Artículo 3°, capítulos I al VII del Título III Artículos del 63 al 152
Ley 9/1979 Art. del 105 al 109</t>
  </si>
  <si>
    <t>Decreto 1072/2015,
Art. 2.2.4.6.12 numeral 14,
2.2.4.6.24 parágrafos 1° y 2°,
2.2.4.6.25 numeral 12</t>
  </si>
  <si>
    <t>Decreto 1072/2015
Artículos:
2.2.4.2.4.2.  /  2.2.4.2.2.16
2.2.4.6.12. numeral 8,
2.2.4.6.13. numeral 4,
2.2.4.6.24. Numeral 5 y parágrafo 1.
Resolución 2400/1979 Artículo 2 literales f) y g),
Artículos 176,177 y 178.
Ley 9 /1979 Art. del 122 al 124.</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</si>
  <si>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</si>
  <si>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Solicitar los resultados de la medición para lo corrido del año</t>
  </si>
  <si>
    <t>El diseño del Sistema de Gestión de Seguridad y Salud en el Trabajo, para empresas de diez (10) o menos trabajadores clasificadas en Riesgo I, II, III, podrá ser realizado por técnicos o tecnólogos en Seguridad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</si>
  <si>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La empresa cuenta, de acuerdo con el número de trabajadores con:
Vigia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</si>
  <si>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</si>
  <si>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Constatar la existencia de mecanismos de comunicación interna y externa que tiene la empresa en materia de Seguridad y Salud en el Trabajo y comprobar que las acciones que se desarrollaron para dar respuesta a las comunicaciones recibidas son eficaces</t>
  </si>
  <si>
    <t>2. GESTIÓN INTEGRAL DEL SISTEMA DE LA SEGURIDAD Y SALUD EN EL TRABAJO (12%)</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</si>
  <si>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se hizo el reporte a las Administradoras de Riesgos Laborales, Empresas Promotoras de Salud y Dirección Territorial se hizo dentro de los dos (2) días hábiles siguientes al evento o recibo del diagnóstico de la enfermedad.</t>
  </si>
  <si>
    <t>Resolución 1401/2007 Art. 4°
Decreto 1072/2015 Art.2.2.4.1.6
Art. 2.2.4.6.21. numeral 10  Decreto  1072/2015  Art. 2.2.5.1.28</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</si>
  <si>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medidas de prevención y control por parte de los trabajadores de acuerdo con lo enunciado en los planes de prevención y control descritos.</t>
  </si>
  <si>
    <t>HOJA 1 DE 1</t>
  </si>
  <si>
    <t xml:space="preserve">EVALUACION INICIAL DE LOS ESTANDARES MINIMOS DE SEGURIDAD Y SALUD EN EL TRABAJO </t>
  </si>
  <si>
    <t>807001530 - 4</t>
  </si>
  <si>
    <t>VERSION: 1.0</t>
  </si>
  <si>
    <t xml:space="preserve">FIRMA </t>
  </si>
  <si>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t>
  </si>
  <si>
    <t>Verificar si se tienen identificados los trabajadores que se dedican en forma permanente al ejercicio de actividades de alto riesgo de que trata el decreto 2090 de 2003, conforme a la presente resolución. Si aplica, si no aplica se evalua con la mayor nota, que es 0,5%</t>
  </si>
  <si>
    <t>FECHA: FEBRERO 2021</t>
  </si>
  <si>
    <t>ZAFFIRO BLU  SAS</t>
  </si>
  <si>
    <t>GUILIANO B PERALTA</t>
  </si>
  <si>
    <t xml:space="preserve">ARL COLPATRIA </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</si>
  <si>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</si>
  <si>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</si>
  <si>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Decreto 1072/2015
Artículos:
2.2.4.6.21 numeral 6,
2.2.4.6.22 numeral 5,
2.2.4.6.33,  /  2.2.4.6.34
Resolución 1401/2007 Art. 12</t>
  </si>
  <si>
    <t>no hay reportes</t>
  </si>
  <si>
    <t>No hay</t>
  </si>
  <si>
    <t>No aplica a la empresa</t>
  </si>
  <si>
    <t>Solicitar una lista de los trabajadores vinculados laboralmente a la fecha y comparar con la planilla de pago de aportes a la seguridad social en el ultimo mes. Realizar el siguiente muestreo:
De uno (1) a diez (10) trabajadores verificar el 100%.
Entre once (11) y cincuenta (50) trabajadores verificar el 20%.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</si>
  <si>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t>
  </si>
  <si>
    <t>No se manipulan este tipo de sustancias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</si>
</sst>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dd/mm/yyyy;@"/>
    <numFmt numFmtId="166" formatCode="[$$-240A]\ #,##0"/>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family val="2"/>
    </font>
    <font>
      <sz val="11"/>
      <name val="Arial"/>
      <family val="2"/>
    </font>
    <font>
      <b/>
      <sz val="14"/>
      <name val="Arial"/>
      <family val="2"/>
    </font>
    <font>
      <b/>
      <sz val="10"/>
      <name val="Arial"/>
      <family val="2"/>
    </font>
    <font>
      <sz val="10"/>
      <color theme="1"/>
      <name val="Arial"/>
      <family val="2"/>
    </font>
    <font>
      <b/>
      <sz val="10"/>
      <color rgb="FF002060"/>
      <name val="Arial"/>
      <family val="2"/>
    </font>
    <font>
      <b/>
      <sz val="10"/>
      <color theme="1"/>
      <name val="Arial"/>
      <family val="2"/>
    </font>
    <font>
      <b/>
      <sz val="11"/>
      <color theme="1"/>
      <name val="Arial"/>
      <family val="2"/>
    </font>
    <font>
      <sz val="11"/>
      <color theme="1"/>
      <name val="Arial"/>
      <family val="2"/>
    </font>
    <font>
      <sz val="9"/>
      <color theme="1"/>
      <name val="Arial"/>
      <family val="2"/>
    </font>
    <font>
      <b/>
      <u/>
      <sz val="9"/>
      <color theme="1"/>
      <name val="Arial"/>
      <family val="2"/>
    </font>
    <font>
      <b/>
      <u/>
      <sz val="10"/>
      <color theme="0"/>
      <name val="Arial"/>
      <family val="2"/>
    </font>
    <font>
      <b/>
      <sz val="9"/>
      <color theme="1"/>
      <name val="Arial"/>
      <family val="2"/>
    </font>
    <font>
      <b/>
      <sz val="10"/>
      <color theme="1"/>
      <name val="Calibri"/>
      <family val="2"/>
      <scheme val="minor"/>
    </font>
    <font>
      <b/>
      <sz val="9"/>
      <color theme="1"/>
      <name val="Calibri"/>
      <family val="2"/>
      <scheme val="minor"/>
    </font>
    <font>
      <b/>
      <sz val="14"/>
      <color theme="1"/>
      <name val="Arial"/>
      <family val="2"/>
    </font>
    <font>
      <sz val="9"/>
      <color theme="1"/>
      <name val="Calibri"/>
      <family val="2"/>
      <scheme val="minor"/>
    </font>
    <font>
      <sz val="9"/>
      <name val="Arial"/>
      <family val="2"/>
    </font>
    <font>
      <sz val="12"/>
      <name val="Arial"/>
      <family val="2"/>
    </font>
    <font>
      <b/>
      <sz val="11"/>
      <color theme="1"/>
      <name val="Segoe UI"/>
      <family val="2"/>
    </font>
    <font>
      <b/>
      <sz val="11"/>
      <name val="Segoe UI"/>
      <family val="2"/>
    </font>
    <font>
      <sz val="10"/>
      <color rgb="FFFF000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rgb="FFFF3300"/>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F66"/>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FF9933"/>
      </left>
      <right style="thin">
        <color rgb="FFFF9933"/>
      </right>
      <top style="thin">
        <color rgb="FFFF9933"/>
      </top>
      <bottom style="thin">
        <color rgb="FFFF9933"/>
      </bottom>
      <diagonal/>
    </border>
    <border>
      <left style="thin">
        <color rgb="FFFF9933"/>
      </left>
      <right style="thin">
        <color rgb="FFFF9933"/>
      </right>
      <top/>
      <bottom style="thin">
        <color rgb="FFFF9933"/>
      </bottom>
      <diagonal/>
    </border>
    <border>
      <left style="thin">
        <color rgb="FFFF9933"/>
      </left>
      <right/>
      <top style="thin">
        <color rgb="FFFF9933"/>
      </top>
      <bottom/>
      <diagonal/>
    </border>
    <border>
      <left/>
      <right/>
      <top style="thin">
        <color rgb="FFFF9933"/>
      </top>
      <bottom/>
      <diagonal/>
    </border>
    <border>
      <left/>
      <right style="thin">
        <color rgb="FFFF9933"/>
      </right>
      <top style="thin">
        <color rgb="FFFF9933"/>
      </top>
      <bottom/>
      <diagonal/>
    </border>
    <border>
      <left style="thin">
        <color rgb="FFFF9933"/>
      </left>
      <right/>
      <top/>
      <bottom style="thin">
        <color rgb="FFFF9933"/>
      </bottom>
      <diagonal/>
    </border>
    <border>
      <left/>
      <right/>
      <top/>
      <bottom style="thin">
        <color rgb="FFFF9933"/>
      </bottom>
      <diagonal/>
    </border>
    <border>
      <left/>
      <right style="thin">
        <color rgb="FFFF9933"/>
      </right>
      <top/>
      <bottom style="thin">
        <color rgb="FFFF9933"/>
      </bottom>
      <diagonal/>
    </border>
    <border>
      <left style="thin">
        <color rgb="FFFF9933"/>
      </left>
      <right style="thin">
        <color rgb="FFFF9933"/>
      </right>
      <top style="thin">
        <color rgb="FFFF9933"/>
      </top>
      <bottom/>
      <diagonal/>
    </border>
    <border>
      <left style="medium">
        <color rgb="FFFF9933"/>
      </left>
      <right style="thin">
        <color rgb="FFFF9933"/>
      </right>
      <top style="medium">
        <color rgb="FFFF9933"/>
      </top>
      <bottom style="thin">
        <color rgb="FFFF9933"/>
      </bottom>
      <diagonal/>
    </border>
    <border>
      <left style="thin">
        <color rgb="FFFF9933"/>
      </left>
      <right style="thin">
        <color rgb="FFFF9933"/>
      </right>
      <top style="medium">
        <color rgb="FFFF9933"/>
      </top>
      <bottom style="thin">
        <color rgb="FFFF9933"/>
      </bottom>
      <diagonal/>
    </border>
    <border>
      <left style="thin">
        <color rgb="FFFF9933"/>
      </left>
      <right style="medium">
        <color rgb="FFFF9933"/>
      </right>
      <top style="medium">
        <color rgb="FFFF9933"/>
      </top>
      <bottom style="thin">
        <color rgb="FFFF9933"/>
      </bottom>
      <diagonal/>
    </border>
    <border>
      <left style="medium">
        <color rgb="FFFF9933"/>
      </left>
      <right style="thin">
        <color rgb="FFFF9933"/>
      </right>
      <top style="thin">
        <color rgb="FFFF9933"/>
      </top>
      <bottom style="thin">
        <color rgb="FFFF9933"/>
      </bottom>
      <diagonal/>
    </border>
    <border>
      <left style="thin">
        <color rgb="FFFF9933"/>
      </left>
      <right style="medium">
        <color rgb="FFFF9933"/>
      </right>
      <top style="thin">
        <color rgb="FFFF9933"/>
      </top>
      <bottom style="thin">
        <color rgb="FFFF9933"/>
      </bottom>
      <diagonal/>
    </border>
    <border>
      <left style="medium">
        <color rgb="FFFF9933"/>
      </left>
      <right style="thin">
        <color rgb="FFFF9933"/>
      </right>
      <top style="thin">
        <color rgb="FFFF9933"/>
      </top>
      <bottom style="medium">
        <color rgb="FFFF9933"/>
      </bottom>
      <diagonal/>
    </border>
    <border>
      <left style="thin">
        <color rgb="FFFF9933"/>
      </left>
      <right style="thin">
        <color rgb="FFFF9933"/>
      </right>
      <top style="thin">
        <color rgb="FFFF9933"/>
      </top>
      <bottom style="medium">
        <color rgb="FFFF9933"/>
      </bottom>
      <diagonal/>
    </border>
    <border>
      <left style="thin">
        <color rgb="FFFF9933"/>
      </left>
      <right style="medium">
        <color rgb="FFFF9933"/>
      </right>
      <top style="thin">
        <color rgb="FFFF9933"/>
      </top>
      <bottom style="medium">
        <color rgb="FFFF9933"/>
      </bottom>
      <diagonal/>
    </border>
    <border>
      <left style="medium">
        <color rgb="FFFF9933"/>
      </left>
      <right style="thin">
        <color rgb="FFFF9933"/>
      </right>
      <top/>
      <bottom style="medium">
        <color rgb="FFFF9933"/>
      </bottom>
      <diagonal/>
    </border>
    <border>
      <left style="thin">
        <color rgb="FFFF9933"/>
      </left>
      <right style="thin">
        <color rgb="FFFF9933"/>
      </right>
      <top/>
      <bottom style="medium">
        <color rgb="FFFF9933"/>
      </bottom>
      <diagonal/>
    </border>
    <border>
      <left style="thin">
        <color rgb="FFFF9933"/>
      </left>
      <right/>
      <top/>
      <bottom style="medium">
        <color rgb="FFFF9933"/>
      </bottom>
      <diagonal/>
    </border>
    <border>
      <left style="medium">
        <color rgb="FFFF9933"/>
      </left>
      <right style="medium">
        <color rgb="FFFF9933"/>
      </right>
      <top/>
      <bottom style="medium">
        <color rgb="FFFF9933"/>
      </bottom>
      <diagonal/>
    </border>
  </borders>
  <cellStyleXfs count="5">
    <xf numFmtId="0" fontId="0" fillId="0" borderId="0"/>
    <xf numFmtId="9" fontId="1" fillId="0" borderId="0" applyFont="0" applyFill="0" applyBorder="0" applyAlignment="0" applyProtection="0"/>
    <xf numFmtId="0" fontId="3" fillId="0" borderId="0"/>
    <xf numFmtId="0" fontId="3" fillId="0" borderId="0"/>
    <xf numFmtId="164" fontId="1" fillId="0" borderId="0" applyFont="0" applyFill="0" applyBorder="0" applyAlignment="0" applyProtection="0"/>
  </cellStyleXfs>
  <cellXfs count="289">
    <xf numFmtId="0" fontId="0" fillId="0" borderId="0" xfId="0"/>
    <xf numFmtId="0" fontId="4"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0" fontId="4" fillId="2" borderId="1" xfId="2" applyFont="1" applyFill="1" applyBorder="1" applyAlignment="1">
      <alignment horizontal="left" vertical="center" wrapText="1"/>
    </xf>
    <xf numFmtId="0" fontId="5" fillId="2" borderId="1" xfId="0" applyFont="1" applyFill="1" applyBorder="1" applyAlignment="1">
      <alignment vertical="center" wrapText="1"/>
    </xf>
    <xf numFmtId="0" fontId="0" fillId="4" borderId="0" xfId="0" applyFill="1"/>
    <xf numFmtId="0" fontId="4" fillId="4" borderId="1" xfId="2" applyFont="1" applyFill="1" applyBorder="1" applyAlignment="1">
      <alignment horizontal="left" vertical="center" wrapText="1"/>
    </xf>
    <xf numFmtId="0" fontId="0" fillId="3" borderId="0" xfId="0" applyFill="1"/>
    <xf numFmtId="0" fontId="4" fillId="3" borderId="1" xfId="2" applyFont="1" applyFill="1" applyBorder="1" applyAlignment="1">
      <alignment horizontal="center" vertical="center" wrapText="1"/>
    </xf>
    <xf numFmtId="0" fontId="0" fillId="5" borderId="0" xfId="0" applyFill="1"/>
    <xf numFmtId="0" fontId="4" fillId="5" borderId="1" xfId="2" applyFont="1" applyFill="1" applyBorder="1" applyAlignment="1">
      <alignment horizontal="left" vertical="center" wrapText="1"/>
    </xf>
    <xf numFmtId="0" fontId="0" fillId="6" borderId="0" xfId="0" applyFill="1"/>
    <xf numFmtId="0" fontId="4" fillId="6" borderId="1" xfId="2" applyFont="1" applyFill="1" applyBorder="1" applyAlignment="1">
      <alignment horizontal="left" vertical="center" wrapText="1"/>
    </xf>
    <xf numFmtId="0" fontId="0" fillId="7" borderId="0" xfId="0" applyFill="1"/>
    <xf numFmtId="0" fontId="4" fillId="7" borderId="1" xfId="2" applyFont="1" applyFill="1" applyBorder="1" applyAlignment="1">
      <alignment horizontal="left" vertical="center" wrapText="1"/>
    </xf>
    <xf numFmtId="0" fontId="0" fillId="8" borderId="0" xfId="0" applyFill="1"/>
    <xf numFmtId="0" fontId="4" fillId="8" borderId="1" xfId="2" applyFont="1" applyFill="1" applyBorder="1" applyAlignment="1">
      <alignment horizontal="left" vertical="center" wrapText="1"/>
    </xf>
    <xf numFmtId="0" fontId="7" fillId="2" borderId="1" xfId="2" applyFont="1" applyFill="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vertical="center"/>
    </xf>
    <xf numFmtId="0" fontId="4" fillId="0" borderId="1" xfId="2" applyFont="1" applyFill="1" applyBorder="1" applyAlignment="1">
      <alignment horizontal="center" vertical="center" wrapText="1"/>
    </xf>
    <xf numFmtId="0" fontId="7" fillId="2" borderId="2" xfId="2" applyFont="1" applyFill="1" applyBorder="1" applyAlignment="1">
      <alignment vertical="center" wrapText="1"/>
    </xf>
    <xf numFmtId="0" fontId="7" fillId="2" borderId="1" xfId="2" applyFont="1" applyFill="1" applyBorder="1" applyAlignment="1">
      <alignment vertical="center" wrapText="1"/>
    </xf>
    <xf numFmtId="0" fontId="0" fillId="0" borderId="1" xfId="0" applyBorder="1"/>
    <xf numFmtId="0" fontId="4" fillId="2" borderId="3" xfId="2"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9" fontId="0" fillId="0" borderId="1" xfId="1" applyFont="1" applyBorder="1" applyAlignment="1">
      <alignment vertical="center"/>
    </xf>
    <xf numFmtId="0" fontId="0" fillId="0" borderId="0" xfId="0" applyAlignment="1">
      <alignment horizontal="center" vertical="center" wrapText="1"/>
    </xf>
    <xf numFmtId="0" fontId="3" fillId="0" borderId="0" xfId="3" applyAlignment="1">
      <alignment horizontal="left"/>
    </xf>
    <xf numFmtId="0" fontId="3" fillId="0" borderId="0" xfId="3"/>
    <xf numFmtId="0" fontId="3" fillId="0" borderId="0" xfId="3" applyAlignment="1">
      <alignment horizontal="center" vertical="center"/>
    </xf>
    <xf numFmtId="0" fontId="3" fillId="0" borderId="1" xfId="3" applyFont="1" applyBorder="1" applyAlignment="1">
      <alignment horizontal="left" vertical="center"/>
    </xf>
    <xf numFmtId="0" fontId="3" fillId="0" borderId="1" xfId="3" applyFont="1" applyBorder="1" applyAlignment="1">
      <alignment horizontal="left" vertical="center" wrapText="1"/>
    </xf>
    <xf numFmtId="14" fontId="3" fillId="0" borderId="1" xfId="3" applyNumberFormat="1" applyFont="1" applyBorder="1" applyAlignment="1">
      <alignment horizontal="center" vertical="center"/>
    </xf>
    <xf numFmtId="0" fontId="3" fillId="0" borderId="1" xfId="3" applyBorder="1" applyAlignment="1">
      <alignment vertical="center"/>
    </xf>
    <xf numFmtId="0" fontId="3" fillId="0" borderId="1" xfId="3" applyBorder="1" applyAlignment="1">
      <alignment horizontal="center" vertical="center" wrapText="1"/>
    </xf>
    <xf numFmtId="0" fontId="3" fillId="2" borderId="7" xfId="2" applyFont="1" applyFill="1" applyBorder="1" applyAlignment="1">
      <alignment horizontal="left" vertical="center" wrapText="1"/>
    </xf>
    <xf numFmtId="0" fontId="3" fillId="0" borderId="1" xfId="3" applyBorder="1" applyAlignment="1">
      <alignment horizontal="left" vertical="center" wrapText="1"/>
    </xf>
    <xf numFmtId="0" fontId="3" fillId="0" borderId="1" xfId="3" applyFont="1" applyBorder="1" applyAlignment="1">
      <alignment horizontal="center" vertical="center"/>
    </xf>
    <xf numFmtId="0" fontId="3" fillId="0" borderId="10" xfId="3" applyFont="1" applyBorder="1" applyAlignment="1">
      <alignment horizontal="center" vertical="center"/>
    </xf>
    <xf numFmtId="0" fontId="3" fillId="2" borderId="0" xfId="3" applyFill="1"/>
    <xf numFmtId="0" fontId="3" fillId="0" borderId="1" xfId="3" applyBorder="1" applyAlignment="1">
      <alignment vertical="center" wrapText="1"/>
    </xf>
    <xf numFmtId="0" fontId="3" fillId="0" borderId="0" xfId="3" applyAlignment="1">
      <alignment wrapText="1"/>
    </xf>
    <xf numFmtId="166" fontId="3" fillId="0" borderId="0" xfId="3" applyNumberFormat="1"/>
    <xf numFmtId="166" fontId="3" fillId="0" borderId="0" xfId="4" applyNumberFormat="1" applyFont="1"/>
    <xf numFmtId="0" fontId="3" fillId="0" borderId="1"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8" fillId="0" borderId="0" xfId="0" applyFont="1"/>
    <xf numFmtId="0" fontId="10"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vertical="center"/>
    </xf>
    <xf numFmtId="10" fontId="8" fillId="0" borderId="0" xfId="1" applyNumberFormat="1" applyFont="1" applyAlignment="1">
      <alignment horizontal="center" vertical="center"/>
    </xf>
    <xf numFmtId="10" fontId="8" fillId="0" borderId="0" xfId="1" applyNumberFormat="1" applyFont="1" applyAlignment="1">
      <alignment horizontal="center"/>
    </xf>
    <xf numFmtId="0" fontId="7" fillId="9" borderId="1" xfId="3" applyFont="1" applyFill="1" applyBorder="1" applyAlignment="1">
      <alignment horizontal="center" vertical="center"/>
    </xf>
    <xf numFmtId="0" fontId="0" fillId="0" borderId="1" xfId="0" applyBorder="1" applyAlignment="1">
      <alignment horizontal="left" vertical="center" wrapText="1"/>
    </xf>
    <xf numFmtId="165" fontId="3"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3" fillId="2" borderId="1" xfId="3" applyFont="1" applyFill="1" applyBorder="1" applyAlignment="1">
      <alignment horizontal="left" vertical="center" wrapText="1"/>
    </xf>
    <xf numFmtId="0" fontId="3" fillId="2" borderId="1"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0" borderId="1" xfId="3" applyBorder="1" applyAlignment="1">
      <alignment horizontal="center" vertical="center"/>
    </xf>
    <xf numFmtId="0" fontId="7" fillId="2" borderId="4" xfId="2" applyFont="1" applyFill="1" applyBorder="1" applyAlignment="1">
      <alignment horizontal="left" vertical="center" wrapText="1"/>
    </xf>
    <xf numFmtId="0" fontId="7" fillId="9" borderId="7" xfId="3" applyFont="1" applyFill="1" applyBorder="1" applyAlignment="1">
      <alignment horizontal="center" vertical="center"/>
    </xf>
    <xf numFmtId="0" fontId="7" fillId="9" borderId="10" xfId="3" applyFont="1" applyFill="1" applyBorder="1" applyAlignment="1">
      <alignment horizontal="center" vertical="center"/>
    </xf>
    <xf numFmtId="0" fontId="3" fillId="0" borderId="1" xfId="3" applyBorder="1"/>
    <xf numFmtId="0" fontId="7" fillId="0" borderId="1" xfId="3" applyFont="1" applyBorder="1"/>
    <xf numFmtId="0" fontId="3" fillId="0" borderId="6" xfId="3" applyBorder="1"/>
    <xf numFmtId="0" fontId="3" fillId="2" borderId="10" xfId="3" applyFont="1" applyFill="1" applyBorder="1" applyAlignment="1">
      <alignment horizontal="center" vertical="center"/>
    </xf>
    <xf numFmtId="0" fontId="3" fillId="0" borderId="7" xfId="3" applyBorder="1" applyAlignment="1">
      <alignment horizontal="left"/>
    </xf>
    <xf numFmtId="0" fontId="7" fillId="0" borderId="10" xfId="3" applyFont="1" applyBorder="1" applyAlignment="1">
      <alignment horizontal="center"/>
    </xf>
    <xf numFmtId="0" fontId="3" fillId="0" borderId="8" xfId="3" applyBorder="1" applyAlignment="1">
      <alignment horizontal="left"/>
    </xf>
    <xf numFmtId="0" fontId="3" fillId="0" borderId="9" xfId="3" applyBorder="1"/>
    <xf numFmtId="0" fontId="7" fillId="0" borderId="9" xfId="3" applyFont="1" applyBorder="1"/>
    <xf numFmtId="1" fontId="7" fillId="0" borderId="11" xfId="3" applyNumberFormat="1" applyFont="1" applyBorder="1" applyAlignment="1">
      <alignment horizontal="center"/>
    </xf>
    <xf numFmtId="0" fontId="11" fillId="0" borderId="0" xfId="0" applyFont="1" applyAlignment="1">
      <alignment horizontal="center" vertical="center" wrapText="1"/>
    </xf>
    <xf numFmtId="0" fontId="12" fillId="0" borderId="0" xfId="0" applyFont="1"/>
    <xf numFmtId="10" fontId="12" fillId="0" borderId="0" xfId="0" applyNumberFormat="1" applyFont="1"/>
    <xf numFmtId="0" fontId="13" fillId="0" borderId="0" xfId="0" applyFont="1"/>
    <xf numFmtId="0" fontId="13" fillId="0" borderId="0" xfId="0" applyFont="1" applyAlignment="1">
      <alignment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0"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2" fillId="0" borderId="0" xfId="0" applyFont="1" applyAlignment="1">
      <alignment vertical="center"/>
    </xf>
    <xf numFmtId="0" fontId="13" fillId="0" borderId="1" xfId="0" applyFont="1" applyBorder="1" applyAlignment="1">
      <alignment vertical="center" wrapText="1"/>
    </xf>
    <xf numFmtId="9" fontId="13" fillId="0" borderId="1" xfId="0" applyNumberFormat="1" applyFont="1" applyBorder="1" applyAlignment="1">
      <alignment horizontal="center" vertical="center"/>
    </xf>
    <xf numFmtId="0" fontId="8" fillId="0" borderId="1" xfId="0" applyFont="1" applyBorder="1" applyAlignment="1">
      <alignment horizontal="center" vertical="center"/>
    </xf>
    <xf numFmtId="9" fontId="13" fillId="0" borderId="1" xfId="1" applyFont="1" applyBorder="1" applyAlignment="1">
      <alignment horizontal="center" vertical="center"/>
    </xf>
    <xf numFmtId="9" fontId="13" fillId="0" borderId="1" xfId="0" applyNumberFormat="1" applyFont="1" applyBorder="1" applyAlignment="1">
      <alignment horizontal="center" vertical="center" wrapText="1"/>
    </xf>
    <xf numFmtId="10" fontId="1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vertical="center" wrapText="1"/>
    </xf>
    <xf numFmtId="9" fontId="12" fillId="0" borderId="0" xfId="0" applyNumberFormat="1" applyFont="1" applyBorder="1" applyAlignment="1">
      <alignment horizontal="center" vertical="center"/>
    </xf>
    <xf numFmtId="9" fontId="13" fillId="0" borderId="0" xfId="0" applyNumberFormat="1" applyFont="1" applyBorder="1" applyAlignment="1">
      <alignment horizontal="center" vertical="center"/>
    </xf>
    <xf numFmtId="0" fontId="12" fillId="0" borderId="0" xfId="0" applyFont="1" applyBorder="1"/>
    <xf numFmtId="9" fontId="12" fillId="0" borderId="0" xfId="0" applyNumberFormat="1" applyFont="1" applyBorder="1" applyAlignment="1">
      <alignment horizontal="center" vertical="center" wrapText="1"/>
    </xf>
    <xf numFmtId="10" fontId="13" fillId="0" borderId="0" xfId="0" applyNumberFormat="1" applyFont="1" applyBorder="1" applyAlignment="1">
      <alignment horizontal="center" vertical="center" wrapText="1"/>
    </xf>
    <xf numFmtId="9" fontId="13" fillId="9" borderId="1" xfId="0" applyNumberFormat="1" applyFont="1" applyFill="1" applyBorder="1"/>
    <xf numFmtId="10" fontId="13" fillId="13" borderId="1" xfId="0" applyNumberFormat="1" applyFont="1" applyFill="1" applyBorder="1"/>
    <xf numFmtId="0" fontId="12" fillId="0" borderId="1" xfId="0" applyFont="1" applyBorder="1" applyAlignment="1">
      <alignment horizontal="center" vertical="center"/>
    </xf>
    <xf numFmtId="0" fontId="13" fillId="0" borderId="1" xfId="0" applyFont="1" applyBorder="1" applyAlignment="1">
      <alignment vertical="center"/>
    </xf>
    <xf numFmtId="0" fontId="17" fillId="0" borderId="0" xfId="0" applyFont="1" applyAlignment="1">
      <alignment vertical="center" wrapText="1"/>
    </xf>
    <xf numFmtId="0" fontId="3" fillId="0" borderId="0" xfId="2" applyFont="1" applyFill="1" applyBorder="1" applyAlignment="1">
      <alignment vertical="center"/>
    </xf>
    <xf numFmtId="0" fontId="3" fillId="0" borderId="0" xfId="2" applyFont="1" applyFill="1" applyBorder="1" applyAlignment="1">
      <alignment horizontal="center" vertical="center"/>
    </xf>
    <xf numFmtId="14" fontId="3" fillId="0" borderId="0" xfId="2" applyNumberFormat="1" applyFont="1" applyFill="1" applyBorder="1" applyAlignment="1">
      <alignment horizontal="center" vertical="center"/>
    </xf>
    <xf numFmtId="0" fontId="9" fillId="0" borderId="0" xfId="2" applyFont="1" applyFill="1" applyBorder="1" applyAlignment="1">
      <alignment horizontal="left" vertical="center"/>
    </xf>
    <xf numFmtId="0" fontId="7" fillId="0" borderId="0" xfId="2" applyFont="1" applyFill="1" applyBorder="1" applyAlignment="1">
      <alignment vertical="center"/>
    </xf>
    <xf numFmtId="0" fontId="13"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9" fontId="13" fillId="9" borderId="1" xfId="0" applyNumberFormat="1" applyFont="1" applyFill="1" applyBorder="1" applyAlignment="1">
      <alignment horizontal="center" vertical="center"/>
    </xf>
    <xf numFmtId="10" fontId="13" fillId="13" borderId="1" xfId="0" applyNumberFormat="1" applyFont="1" applyFill="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wrapText="1"/>
    </xf>
    <xf numFmtId="0" fontId="20" fillId="0" borderId="14" xfId="0" applyFont="1" applyBorder="1" applyAlignment="1">
      <alignment horizontal="center" vertical="center" wrapText="1"/>
    </xf>
    <xf numFmtId="0" fontId="21" fillId="0" borderId="1" xfId="0" applyFont="1" applyBorder="1" applyAlignment="1">
      <alignment horizontal="center" vertical="center"/>
    </xf>
    <xf numFmtId="10" fontId="13" fillId="0" borderId="1" xfId="1" applyNumberFormat="1" applyFont="1" applyBorder="1" applyAlignment="1">
      <alignment horizontal="center" vertical="center"/>
    </xf>
    <xf numFmtId="0" fontId="13" fillId="0" borderId="0" xfId="0" applyFont="1" applyBorder="1" applyAlignment="1">
      <alignment vertical="center" wrapText="1"/>
    </xf>
    <xf numFmtId="10" fontId="13" fillId="0" borderId="0" xfId="0" applyNumberFormat="1" applyFont="1" applyBorder="1" applyAlignment="1">
      <alignment horizontal="center" vertical="center"/>
    </xf>
    <xf numFmtId="167"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9" fontId="13" fillId="0" borderId="0" xfId="1" applyFont="1" applyBorder="1" applyAlignment="1">
      <alignment horizontal="center" vertical="center"/>
    </xf>
    <xf numFmtId="9" fontId="13" fillId="0" borderId="0" xfId="1" applyFont="1" applyBorder="1" applyAlignment="1">
      <alignment horizontal="center" vertical="center" wrapText="1"/>
    </xf>
    <xf numFmtId="9" fontId="13" fillId="0" borderId="0" xfId="0" applyNumberFormat="1" applyFont="1" applyBorder="1" applyAlignment="1">
      <alignment horizontal="center" vertical="center" wrapText="1"/>
    </xf>
    <xf numFmtId="9" fontId="8" fillId="0" borderId="0" xfId="1" applyFont="1" applyAlignment="1">
      <alignment horizontal="center" wrapText="1"/>
    </xf>
    <xf numFmtId="9" fontId="3" fillId="0" borderId="0" xfId="1" applyFont="1" applyFill="1" applyBorder="1" applyAlignment="1">
      <alignment horizontal="center" vertical="center"/>
    </xf>
    <xf numFmtId="0" fontId="11"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3" fillId="0" borderId="15" xfId="2" applyFont="1" applyFill="1" applyBorder="1" applyAlignment="1">
      <alignment vertical="center"/>
    </xf>
    <xf numFmtId="0" fontId="3" fillId="0" borderId="15" xfId="2" applyFont="1" applyFill="1" applyBorder="1" applyAlignment="1">
      <alignment horizontal="left" vertical="center"/>
    </xf>
    <xf numFmtId="0" fontId="8" fillId="0" borderId="15" xfId="0" applyFont="1" applyBorder="1" applyAlignment="1">
      <alignment horizontal="center" vertical="center" wrapText="1"/>
    </xf>
    <xf numFmtId="0" fontId="8" fillId="0" borderId="15" xfId="0" applyFont="1" applyBorder="1" applyAlignment="1">
      <alignment horizontal="justify" vertical="center" wrapText="1"/>
    </xf>
    <xf numFmtId="10" fontId="8" fillId="0" borderId="15" xfId="1" applyNumberFormat="1" applyFont="1" applyBorder="1" applyAlignment="1">
      <alignment horizontal="center" vertical="center" wrapText="1"/>
    </xf>
    <xf numFmtId="9" fontId="8" fillId="0" borderId="15" xfId="1" applyFont="1" applyBorder="1" applyAlignment="1">
      <alignment horizontal="center" vertical="center" wrapText="1"/>
    </xf>
    <xf numFmtId="9" fontId="8" fillId="0" borderId="15" xfId="1" applyFont="1" applyFill="1" applyBorder="1" applyAlignment="1">
      <alignment horizontal="center" vertical="center" wrapText="1"/>
    </xf>
    <xf numFmtId="0" fontId="8" fillId="0" borderId="15" xfId="0" applyFont="1" applyFill="1" applyBorder="1" applyAlignment="1">
      <alignment horizontal="justify" vertical="center" wrapText="1"/>
    </xf>
    <xf numFmtId="9" fontId="8" fillId="0" borderId="15" xfId="1" applyNumberFormat="1"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Border="1" applyAlignment="1">
      <alignment horizontal="center" vertical="top" wrapText="1"/>
    </xf>
    <xf numFmtId="9" fontId="8" fillId="2" borderId="15" xfId="1" applyFont="1" applyFill="1" applyBorder="1" applyAlignment="1">
      <alignment horizontal="center" vertical="center" wrapText="1"/>
    </xf>
    <xf numFmtId="10" fontId="8" fillId="2" borderId="15" xfId="1" applyNumberFormat="1"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wrapText="1"/>
    </xf>
    <xf numFmtId="0" fontId="8" fillId="0" borderId="0" xfId="0" applyFont="1" applyBorder="1" applyAlignment="1">
      <alignment horizontal="center"/>
    </xf>
    <xf numFmtId="0" fontId="7" fillId="15" borderId="15" xfId="2" applyFont="1" applyFill="1" applyBorder="1" applyAlignment="1">
      <alignment vertical="center"/>
    </xf>
    <xf numFmtId="0" fontId="7" fillId="0" borderId="0" xfId="2" applyFont="1" applyFill="1" applyBorder="1" applyAlignment="1">
      <alignment horizontal="left" vertical="center"/>
    </xf>
    <xf numFmtId="14" fontId="6" fillId="0" borderId="0" xfId="2" applyNumberFormat="1" applyFont="1" applyFill="1" applyBorder="1" applyAlignment="1">
      <alignment horizontal="center" vertical="center"/>
    </xf>
    <xf numFmtId="10" fontId="18" fillId="15" borderId="15" xfId="1" applyNumberFormat="1" applyFont="1" applyFill="1" applyBorder="1" applyAlignment="1">
      <alignment horizontal="center" vertical="center" wrapText="1"/>
    </xf>
    <xf numFmtId="9" fontId="18" fillId="15" borderId="15" xfId="1" applyFont="1" applyFill="1" applyBorder="1" applyAlignment="1">
      <alignment horizontal="center" vertical="center" wrapText="1"/>
    </xf>
    <xf numFmtId="10" fontId="10" fillId="15" borderId="15" xfId="1" applyNumberFormat="1" applyFont="1" applyFill="1" applyBorder="1" applyAlignment="1">
      <alignment horizontal="center" vertical="center"/>
    </xf>
    <xf numFmtId="9" fontId="10" fillId="15" borderId="15" xfId="1" applyFont="1" applyFill="1" applyBorder="1" applyAlignment="1">
      <alignment horizontal="center" vertical="center" wrapText="1"/>
    </xf>
    <xf numFmtId="0" fontId="10" fillId="15" borderId="15" xfId="0" applyFont="1" applyFill="1" applyBorder="1" applyAlignment="1">
      <alignment horizontal="center" vertical="center"/>
    </xf>
    <xf numFmtId="9" fontId="10" fillId="15" borderId="15" xfId="1" applyNumberFormat="1" applyFont="1" applyFill="1" applyBorder="1" applyAlignment="1">
      <alignment horizontal="center" vertical="center"/>
    </xf>
    <xf numFmtId="9" fontId="7" fillId="15" borderId="15" xfId="1" applyFont="1" applyFill="1" applyBorder="1" applyAlignment="1">
      <alignment vertical="center"/>
    </xf>
    <xf numFmtId="9" fontId="7" fillId="15" borderId="26" xfId="2" applyNumberFormat="1" applyFont="1" applyFill="1" applyBorder="1" applyAlignment="1">
      <alignment horizontal="center" vertical="center"/>
    </xf>
    <xf numFmtId="9" fontId="7" fillId="15" borderId="28" xfId="2" applyNumberFormat="1" applyFont="1" applyFill="1" applyBorder="1" applyAlignment="1">
      <alignment horizontal="center" vertical="center"/>
    </xf>
    <xf numFmtId="9" fontId="10" fillId="15" borderId="30" xfId="1" applyNumberFormat="1" applyFont="1" applyFill="1" applyBorder="1" applyAlignment="1">
      <alignment horizontal="center" vertical="center"/>
    </xf>
    <xf numFmtId="9" fontId="10" fillId="15" borderId="30" xfId="1" applyFont="1" applyFill="1" applyBorder="1" applyAlignment="1">
      <alignment horizontal="center" vertical="center" wrapText="1"/>
    </xf>
    <xf numFmtId="0" fontId="10" fillId="15" borderId="30" xfId="0" applyFont="1" applyFill="1" applyBorder="1" applyAlignment="1">
      <alignment horizontal="center" vertical="center"/>
    </xf>
    <xf numFmtId="10" fontId="10" fillId="15" borderId="30" xfId="1" applyNumberFormat="1" applyFont="1" applyFill="1" applyBorder="1" applyAlignment="1">
      <alignment horizontal="center" vertical="center"/>
    </xf>
    <xf numFmtId="0" fontId="8" fillId="0" borderId="15" xfId="0" applyFont="1" applyBorder="1" applyAlignment="1">
      <alignment horizontal="left" vertical="center" wrapText="1"/>
    </xf>
    <xf numFmtId="0" fontId="8" fillId="0" borderId="15" xfId="0" applyFont="1" applyFill="1" applyBorder="1" applyAlignment="1">
      <alignment horizontal="lef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5" xfId="0" applyFont="1" applyBorder="1" applyAlignment="1">
      <alignment horizontal="left" vertical="center" wrapText="1"/>
    </xf>
    <xf numFmtId="10" fontId="8" fillId="0" borderId="25" xfId="1" applyNumberFormat="1" applyFont="1" applyBorder="1" applyAlignment="1">
      <alignment horizontal="center" vertical="center" wrapText="1"/>
    </xf>
    <xf numFmtId="9" fontId="8" fillId="0" borderId="25" xfId="1" applyFont="1" applyBorder="1" applyAlignment="1">
      <alignment horizontal="center" vertical="center" wrapText="1"/>
    </xf>
    <xf numFmtId="167" fontId="8" fillId="0" borderId="26" xfId="0" applyNumberFormat="1" applyFont="1" applyBorder="1" applyAlignment="1">
      <alignment horizontal="center" vertical="center" wrapText="1"/>
    </xf>
    <xf numFmtId="0" fontId="8" fillId="0" borderId="27" xfId="0" applyFont="1" applyBorder="1" applyAlignment="1">
      <alignment horizontal="center" vertical="center" wrapText="1"/>
    </xf>
    <xf numFmtId="167" fontId="8" fillId="0" borderId="28" xfId="0" applyNumberFormat="1" applyFont="1" applyBorder="1" applyAlignment="1">
      <alignment horizontal="center" vertical="center" wrapText="1"/>
    </xf>
    <xf numFmtId="10" fontId="8" fillId="0" borderId="28" xfId="0" applyNumberFormat="1" applyFont="1" applyBorder="1" applyAlignment="1">
      <alignment horizontal="center" vertical="center" wrapText="1"/>
    </xf>
    <xf numFmtId="9" fontId="8" fillId="0" borderId="28"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0" xfId="0" applyFont="1" applyFill="1" applyBorder="1" applyAlignment="1">
      <alignment horizontal="left" vertical="center" wrapText="1"/>
    </xf>
    <xf numFmtId="9" fontId="8" fillId="0" borderId="30" xfId="1" applyNumberFormat="1" applyFont="1" applyBorder="1" applyAlignment="1">
      <alignment horizontal="center" vertical="center" wrapText="1"/>
    </xf>
    <xf numFmtId="9" fontId="8" fillId="0" borderId="30" xfId="1" applyFont="1" applyBorder="1" applyAlignment="1">
      <alignment horizontal="center" vertical="center" wrapText="1"/>
    </xf>
    <xf numFmtId="10" fontId="8" fillId="0" borderId="30" xfId="1" applyNumberFormat="1" applyFont="1" applyBorder="1" applyAlignment="1">
      <alignment horizontal="center" vertical="center" wrapText="1"/>
    </xf>
    <xf numFmtId="9" fontId="8" fillId="0" borderId="31" xfId="0" applyNumberFormat="1" applyFont="1" applyBorder="1" applyAlignment="1">
      <alignment horizontal="center" vertical="center" wrapText="1"/>
    </xf>
    <xf numFmtId="9" fontId="8" fillId="0" borderId="25" xfId="1" applyNumberFormat="1" applyFont="1" applyBorder="1" applyAlignment="1">
      <alignment horizontal="center" vertical="center" wrapText="1"/>
    </xf>
    <xf numFmtId="9" fontId="8" fillId="0" borderId="26" xfId="0" applyNumberFormat="1" applyFont="1" applyBorder="1" applyAlignment="1">
      <alignment horizontal="center" vertical="center" wrapText="1"/>
    </xf>
    <xf numFmtId="0" fontId="8" fillId="0" borderId="30" xfId="0" applyFont="1" applyFill="1" applyBorder="1" applyAlignment="1">
      <alignment horizontal="justify" vertical="center" wrapText="1"/>
    </xf>
    <xf numFmtId="0" fontId="8" fillId="0" borderId="25" xfId="0" applyFont="1" applyBorder="1" applyAlignment="1">
      <alignment horizontal="justify" vertical="center" wrapText="1"/>
    </xf>
    <xf numFmtId="9" fontId="8" fillId="0" borderId="25" xfId="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Border="1" applyAlignment="1">
      <alignment horizontal="justify" vertical="center" wrapText="1"/>
    </xf>
    <xf numFmtId="9" fontId="8" fillId="0" borderId="30" xfId="1" applyFont="1" applyFill="1" applyBorder="1" applyAlignment="1">
      <alignment horizontal="center" vertical="center" wrapText="1"/>
    </xf>
    <xf numFmtId="9" fontId="8" fillId="2" borderId="25" xfId="1" applyFont="1" applyFill="1" applyBorder="1" applyAlignment="1">
      <alignment horizontal="center" vertical="center" wrapText="1"/>
    </xf>
    <xf numFmtId="10" fontId="8" fillId="0" borderId="26" xfId="0" applyNumberFormat="1" applyFont="1" applyBorder="1" applyAlignment="1">
      <alignment horizontal="center" vertical="center" wrapText="1"/>
    </xf>
    <xf numFmtId="10" fontId="8" fillId="0" borderId="31" xfId="0" applyNumberFormat="1" applyFont="1" applyBorder="1" applyAlignment="1">
      <alignment horizontal="center" vertical="center" wrapText="1"/>
    </xf>
    <xf numFmtId="167" fontId="19" fillId="10" borderId="35" xfId="0" applyNumberFormat="1" applyFont="1" applyFill="1" applyBorder="1" applyAlignment="1">
      <alignment horizontal="center" vertical="center"/>
    </xf>
    <xf numFmtId="167" fontId="8" fillId="0" borderId="31" xfId="0" applyNumberFormat="1" applyFont="1" applyBorder="1" applyAlignment="1">
      <alignment horizontal="center" vertical="center" wrapText="1"/>
    </xf>
    <xf numFmtId="14" fontId="22" fillId="0" borderId="25" xfId="2" applyNumberFormat="1" applyFont="1" applyFill="1" applyBorder="1" applyAlignment="1">
      <alignment horizontal="left" vertical="center"/>
    </xf>
    <xf numFmtId="14" fontId="7" fillId="15" borderId="25" xfId="2" applyNumberFormat="1" applyFont="1" applyFill="1" applyBorder="1" applyAlignment="1">
      <alignment vertical="center"/>
    </xf>
    <xf numFmtId="0" fontId="3" fillId="0" borderId="30" xfId="2" applyFont="1" applyFill="1" applyBorder="1" applyAlignment="1">
      <alignment vertical="center"/>
    </xf>
    <xf numFmtId="0" fontId="7" fillId="15" borderId="30" xfId="2" applyFont="1" applyFill="1" applyBorder="1" applyAlignment="1">
      <alignment vertical="center"/>
    </xf>
    <xf numFmtId="0" fontId="8" fillId="0" borderId="15" xfId="0" applyFont="1" applyFill="1" applyBorder="1" applyAlignment="1">
      <alignment horizontal="center" vertical="top" wrapText="1"/>
    </xf>
    <xf numFmtId="0" fontId="8" fillId="0" borderId="18" xfId="0" applyFont="1" applyBorder="1" applyAlignment="1">
      <alignment horizontal="center"/>
    </xf>
    <xf numFmtId="10" fontId="8" fillId="0" borderId="15" xfId="1" applyNumberFormat="1" applyFont="1" applyFill="1" applyBorder="1" applyAlignment="1">
      <alignment horizontal="center" vertical="center" wrapText="1"/>
    </xf>
    <xf numFmtId="9" fontId="8" fillId="0" borderId="15" xfId="1" applyNumberFormat="1" applyFont="1" applyFill="1" applyBorder="1" applyAlignment="1">
      <alignment horizontal="center" vertical="center" wrapText="1"/>
    </xf>
    <xf numFmtId="10" fontId="8" fillId="0" borderId="25" xfId="1" applyNumberFormat="1" applyFont="1" applyFill="1" applyBorder="1" applyAlignment="1">
      <alignment horizontal="center" vertical="center" wrapText="1"/>
    </xf>
    <xf numFmtId="10" fontId="8" fillId="0" borderId="30" xfId="1" applyNumberFormat="1" applyFont="1" applyFill="1" applyBorder="1" applyAlignment="1">
      <alignment horizontal="center" vertical="center" wrapText="1"/>
    </xf>
    <xf numFmtId="9" fontId="8" fillId="16" borderId="15" xfId="1" applyFont="1" applyFill="1" applyBorder="1" applyAlignment="1">
      <alignment horizontal="center" vertical="center" wrapText="1"/>
    </xf>
    <xf numFmtId="0" fontId="13" fillId="0" borderId="15" xfId="0" applyFont="1" applyBorder="1" applyAlignment="1">
      <alignment horizontal="center" vertical="center" wrapText="1"/>
    </xf>
    <xf numFmtId="0" fontId="8" fillId="17" borderId="27" xfId="0" applyFont="1" applyFill="1" applyBorder="1" applyAlignment="1">
      <alignment horizontal="center" vertical="center" wrapText="1"/>
    </xf>
    <xf numFmtId="0" fontId="13" fillId="0" borderId="25" xfId="0" applyFont="1" applyBorder="1" applyAlignment="1">
      <alignment horizontal="center" vertical="center" wrapText="1"/>
    </xf>
    <xf numFmtId="0" fontId="8" fillId="17" borderId="29"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4" xfId="0" applyFont="1" applyBorder="1" applyAlignment="1">
      <alignment horizontal="center" vertical="center" wrapText="1"/>
    </xf>
    <xf numFmtId="0" fontId="25" fillId="17" borderId="27" xfId="0" applyFont="1" applyFill="1" applyBorder="1" applyAlignment="1">
      <alignment horizontal="center" vertical="center" wrapText="1"/>
    </xf>
    <xf numFmtId="0" fontId="8" fillId="0" borderId="0" xfId="0" applyFont="1" applyAlignment="1">
      <alignment horizontal="center"/>
    </xf>
    <xf numFmtId="0" fontId="8" fillId="0" borderId="18" xfId="0" applyFont="1" applyBorder="1" applyAlignment="1">
      <alignment horizontal="center"/>
    </xf>
    <xf numFmtId="0" fontId="23" fillId="15"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4" fillId="15" borderId="16" xfId="0"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17" fillId="15" borderId="15" xfId="0" applyFont="1" applyFill="1" applyBorder="1" applyAlignment="1">
      <alignment horizontal="center" vertical="center" wrapText="1"/>
    </xf>
    <xf numFmtId="0" fontId="17" fillId="15" borderId="30"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17" fillId="15" borderId="29" xfId="0" applyFont="1" applyFill="1" applyBorder="1" applyAlignment="1">
      <alignment horizontal="center" vertical="center" wrapText="1"/>
    </xf>
    <xf numFmtId="0" fontId="7" fillId="15" borderId="23" xfId="2" applyFont="1" applyFill="1" applyBorder="1" applyAlignment="1">
      <alignment horizontal="left" vertical="center"/>
    </xf>
    <xf numFmtId="0" fontId="7" fillId="15" borderId="16" xfId="2" applyFont="1" applyFill="1" applyBorder="1" applyAlignment="1">
      <alignment horizontal="left" vertical="center"/>
    </xf>
    <xf numFmtId="0" fontId="3" fillId="0" borderId="17" xfId="2" applyFont="1" applyFill="1" applyBorder="1" applyAlignment="1">
      <alignment horizontal="center" vertical="center"/>
    </xf>
    <xf numFmtId="0" fontId="3" fillId="0" borderId="18"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7" fillId="15" borderId="15" xfId="2" applyFont="1" applyFill="1" applyBorder="1" applyAlignment="1">
      <alignment horizontal="center" vertical="center"/>
    </xf>
    <xf numFmtId="0" fontId="8" fillId="0" borderId="15" xfId="0" applyFont="1" applyBorder="1" applyAlignment="1">
      <alignment horizontal="justify" vertical="center" wrapText="1"/>
    </xf>
    <xf numFmtId="0" fontId="7" fillId="15" borderId="27" xfId="2" applyFont="1" applyFill="1" applyBorder="1" applyAlignment="1">
      <alignment horizontal="center" vertical="center"/>
    </xf>
    <xf numFmtId="0" fontId="4" fillId="0" borderId="0" xfId="0" applyFont="1" applyFill="1" applyBorder="1" applyAlignment="1">
      <alignment horizontal="center" vertical="center" wrapText="1"/>
    </xf>
    <xf numFmtId="0" fontId="7" fillId="15" borderId="27" xfId="2" applyFont="1" applyFill="1" applyBorder="1" applyAlignment="1">
      <alignment horizontal="left" vertical="center"/>
    </xf>
    <xf numFmtId="0" fontId="7" fillId="15" borderId="15" xfId="2" applyFont="1" applyFill="1" applyBorder="1" applyAlignment="1">
      <alignment horizontal="left" vertical="center"/>
    </xf>
    <xf numFmtId="0" fontId="7" fillId="15" borderId="24" xfId="2" applyFont="1" applyFill="1" applyBorder="1" applyAlignment="1">
      <alignment horizontal="left" vertical="center"/>
    </xf>
    <xf numFmtId="0" fontId="7" fillId="15" borderId="25" xfId="2" applyFont="1" applyFill="1" applyBorder="1" applyAlignment="1">
      <alignment horizontal="left" vertical="center"/>
    </xf>
    <xf numFmtId="0" fontId="7" fillId="15" borderId="27" xfId="2" applyFont="1" applyFill="1" applyBorder="1" applyAlignment="1">
      <alignment horizontal="left" vertical="center" wrapText="1"/>
    </xf>
    <xf numFmtId="0" fontId="7" fillId="15" borderId="15" xfId="2" applyFont="1" applyFill="1" applyBorder="1" applyAlignment="1">
      <alignment horizontal="left" vertical="center" wrapText="1"/>
    </xf>
    <xf numFmtId="0" fontId="7" fillId="15" borderId="29" xfId="2" applyFont="1" applyFill="1" applyBorder="1" applyAlignment="1">
      <alignment horizontal="left" vertical="center"/>
    </xf>
    <xf numFmtId="0" fontId="7" fillId="15" borderId="30" xfId="2" applyFont="1" applyFill="1" applyBorder="1" applyAlignment="1">
      <alignment horizontal="left" vertical="center"/>
    </xf>
    <xf numFmtId="0" fontId="7" fillId="15" borderId="24" xfId="2" applyFont="1" applyFill="1" applyBorder="1" applyAlignment="1">
      <alignment horizontal="center" vertical="center"/>
    </xf>
    <xf numFmtId="0" fontId="7" fillId="15" borderId="25" xfId="2" applyFont="1" applyFill="1" applyBorder="1" applyAlignment="1">
      <alignment horizontal="center" vertical="center"/>
    </xf>
    <xf numFmtId="14" fontId="3" fillId="0" borderId="25" xfId="2" applyNumberFormat="1" applyFont="1" applyFill="1" applyBorder="1" applyAlignment="1">
      <alignment horizontal="center" vertical="center"/>
    </xf>
    <xf numFmtId="0" fontId="3" fillId="0" borderId="15" xfId="2" applyFont="1" applyFill="1" applyBorder="1" applyAlignment="1">
      <alignment horizontal="center" vertical="center"/>
    </xf>
    <xf numFmtId="0" fontId="3" fillId="0" borderId="30" xfId="2" applyFont="1" applyFill="1" applyBorder="1" applyAlignment="1">
      <alignment horizontal="center" vertical="center"/>
    </xf>
    <xf numFmtId="0" fontId="8" fillId="0" borderId="25" xfId="0" applyFont="1" applyBorder="1" applyAlignment="1">
      <alignment horizontal="justify" vertical="center" wrapText="1"/>
    </xf>
    <xf numFmtId="0" fontId="10" fillId="15" borderId="28" xfId="0" applyFont="1" applyFill="1" applyBorder="1" applyAlignment="1">
      <alignment horizontal="center" vertical="center"/>
    </xf>
    <xf numFmtId="0" fontId="8" fillId="0" borderId="30" xfId="0" applyFont="1" applyBorder="1" applyAlignment="1">
      <alignment horizontal="justify" vertical="center" wrapText="1"/>
    </xf>
    <xf numFmtId="0" fontId="10" fillId="15" borderId="31" xfId="0" applyFont="1" applyFill="1" applyBorder="1" applyAlignment="1">
      <alignment horizontal="center" vertical="center"/>
    </xf>
    <xf numFmtId="0" fontId="8" fillId="0" borderId="30" xfId="0" applyFont="1" applyBorder="1" applyAlignment="1">
      <alignment horizontal="justify" vertical="top" wrapText="1"/>
    </xf>
    <xf numFmtId="0" fontId="13" fillId="0" borderId="15" xfId="0" applyFont="1" applyBorder="1" applyAlignment="1">
      <alignment horizontal="justify" vertical="top" wrapText="1"/>
    </xf>
    <xf numFmtId="14" fontId="7" fillId="0" borderId="26" xfId="2" applyNumberFormat="1" applyFont="1" applyFill="1" applyBorder="1" applyAlignment="1">
      <alignment horizontal="center" vertical="center" wrapText="1"/>
    </xf>
    <xf numFmtId="14" fontId="7" fillId="0" borderId="28" xfId="2" applyNumberFormat="1" applyFont="1" applyFill="1" applyBorder="1" applyAlignment="1">
      <alignment horizontal="center" vertical="center" wrapText="1"/>
    </xf>
    <xf numFmtId="167" fontId="6" fillId="10" borderId="28" xfId="2" applyNumberFormat="1" applyFont="1" applyFill="1" applyBorder="1" applyAlignment="1">
      <alignment horizontal="center" vertical="center"/>
    </xf>
    <xf numFmtId="14" fontId="6" fillId="10" borderId="31" xfId="2" applyNumberFormat="1" applyFont="1" applyFill="1" applyBorder="1" applyAlignment="1">
      <alignment horizontal="center" vertical="center"/>
    </xf>
    <xf numFmtId="14" fontId="3" fillId="0" borderId="15" xfId="2" applyNumberFormat="1" applyFont="1" applyFill="1" applyBorder="1" applyAlignment="1">
      <alignment horizontal="center" vertical="center"/>
    </xf>
    <xf numFmtId="14" fontId="3" fillId="0" borderId="30" xfId="2" applyNumberFormat="1" applyFont="1" applyFill="1" applyBorder="1" applyAlignment="1">
      <alignment horizontal="center" vertical="center"/>
    </xf>
    <xf numFmtId="0" fontId="7" fillId="15" borderId="25" xfId="2" applyFont="1" applyFill="1" applyBorder="1" applyAlignment="1">
      <alignment horizontal="center" vertical="center" wrapText="1"/>
    </xf>
    <xf numFmtId="10" fontId="10" fillId="14" borderId="32" xfId="1" applyNumberFormat="1" applyFont="1" applyFill="1" applyBorder="1" applyAlignment="1">
      <alignment horizontal="center" vertical="center"/>
    </xf>
    <xf numFmtId="10" fontId="10" fillId="14" borderId="33" xfId="1" applyNumberFormat="1" applyFont="1" applyFill="1" applyBorder="1" applyAlignment="1">
      <alignment horizontal="center" vertical="center"/>
    </xf>
    <xf numFmtId="10" fontId="10" fillId="14" borderId="34" xfId="1" applyNumberFormat="1" applyFont="1" applyFill="1" applyBorder="1" applyAlignment="1">
      <alignment horizontal="center" vertical="center"/>
    </xf>
    <xf numFmtId="0" fontId="14" fillId="12" borderId="1" xfId="0" applyFont="1" applyFill="1" applyBorder="1" applyAlignment="1">
      <alignment horizontal="center"/>
    </xf>
    <xf numFmtId="0" fontId="13" fillId="0" borderId="0" xfId="0" applyFont="1" applyAlignment="1">
      <alignment horizontal="center"/>
    </xf>
    <xf numFmtId="0" fontId="16" fillId="0" borderId="1" xfId="0" applyFont="1" applyBorder="1" applyAlignment="1">
      <alignment horizontal="center"/>
    </xf>
    <xf numFmtId="0" fontId="15" fillId="11" borderId="1"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6" fillId="0" borderId="5" xfId="3" applyFont="1" applyBorder="1" applyAlignment="1">
      <alignment horizontal="center" vertical="center"/>
    </xf>
  </cellXfs>
  <cellStyles count="5">
    <cellStyle name="%" xfId="2" xr:uid="{00000000-0005-0000-0000-000000000000}"/>
    <cellStyle name="Millares" xfId="4" builtinId="3"/>
    <cellStyle name="Normal" xfId="0" builtinId="0"/>
    <cellStyle name="Normal 2" xfId="3" xr:uid="{00000000-0005-0000-0000-000003000000}"/>
    <cellStyle name="Porcentaje" xfId="1" builtinId="5"/>
  </cellStyles>
  <dxfs count="0"/>
  <tableStyles count="0" defaultTableStyle="TableStyleMedium9" defaultPivotStyle="PivotStyleLight16"/>
  <colors>
    <mruColors>
      <color rgb="FFFFFF66"/>
      <color rgb="FFFFF2CC"/>
      <color rgb="FFFF99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b="1" u="sng">
                <a:latin typeface="Arial Narrow" panose="020B0606020202030204" pitchFamily="34" charset="0"/>
              </a:rPr>
              <a:t>PLANEAR</a:t>
            </a:r>
          </a:p>
        </c:rich>
      </c:tx>
      <c:overlay val="0"/>
      <c:spPr>
        <a:noFill/>
        <a:ln>
          <a:noFill/>
        </a:ln>
        <a:effectLst/>
      </c:spPr>
    </c:title>
    <c:autoTitleDeleted val="0"/>
    <c:plotArea>
      <c:layout/>
      <c:barChart>
        <c:barDir val="col"/>
        <c:grouping val="clustered"/>
        <c:varyColors val="0"/>
        <c:ser>
          <c:idx val="0"/>
          <c:order val="0"/>
          <c:tx>
            <c:strRef>
              <c:f>'GRÁFICAS PHVA'!$C$5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PHVA'!$A$6:$B$7</c:f>
              <c:multiLvlStrCache>
                <c:ptCount val="2"/>
                <c:lvl>
                  <c:pt idx="0">
                    <c:v>RECURSOS</c:v>
                  </c:pt>
                  <c:pt idx="1">
                    <c:v>GESTIÓN INTEGRAL DEL SISTEMA DE LA SEGURIDAD Y SALUD EN EL TRABAJO </c:v>
                  </c:pt>
                </c:lvl>
                <c:lvl>
                  <c:pt idx="0">
                    <c:v>1</c:v>
                  </c:pt>
                  <c:pt idx="1">
                    <c:v>2</c:v>
                  </c:pt>
                </c:lvl>
              </c:multiLvlStrCache>
            </c:multiLvlStrRef>
          </c:cat>
          <c:val>
            <c:numRef>
              <c:f>'GRÁFICAS PHVA'!$C$6:$C$7</c:f>
              <c:numCache>
                <c:formatCode>0%</c:formatCode>
                <c:ptCount val="2"/>
                <c:pt idx="0">
                  <c:v>0.1</c:v>
                </c:pt>
                <c:pt idx="1">
                  <c:v>0.15</c:v>
                </c:pt>
              </c:numCache>
            </c:numRef>
          </c:val>
          <c:extLst>
            <c:ext xmlns:c16="http://schemas.microsoft.com/office/drawing/2014/chart" uri="{C3380CC4-5D6E-409C-BE32-E72D297353CC}">
              <c16:uniqueId val="{00000000-460E-4F70-893C-1F9FCEFA91C4}"/>
            </c:ext>
          </c:extLst>
        </c:ser>
        <c:ser>
          <c:idx val="1"/>
          <c:order val="1"/>
          <c:tx>
            <c:strRef>
              <c:f>'GRÁFICAS PHVA'!$D$5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PHVA'!$A$6:$B$7</c:f>
              <c:multiLvlStrCache>
                <c:ptCount val="2"/>
                <c:lvl>
                  <c:pt idx="0">
                    <c:v>RECURSOS</c:v>
                  </c:pt>
                  <c:pt idx="1">
                    <c:v>GESTIÓN INTEGRAL DEL SISTEMA DE LA SEGURIDAD Y SALUD EN EL TRABAJO </c:v>
                  </c:pt>
                </c:lvl>
                <c:lvl>
                  <c:pt idx="0">
                    <c:v>1</c:v>
                  </c:pt>
                  <c:pt idx="1">
                    <c:v>2</c:v>
                  </c:pt>
                </c:lvl>
              </c:multiLvlStrCache>
            </c:multiLvlStrRef>
          </c:cat>
          <c:val>
            <c:numRef>
              <c:f>'GRÁFICAS PHVA'!$D$6:$D$7</c:f>
              <c:numCache>
                <c:formatCode>0.00%</c:formatCode>
                <c:ptCount val="2"/>
                <c:pt idx="0">
                  <c:v>0.01</c:v>
                </c:pt>
                <c:pt idx="1">
                  <c:v>0</c:v>
                </c:pt>
              </c:numCache>
            </c:numRef>
          </c:val>
          <c:extLst>
            <c:ext xmlns:c16="http://schemas.microsoft.com/office/drawing/2014/chart" uri="{C3380CC4-5D6E-409C-BE32-E72D297353CC}">
              <c16:uniqueId val="{00000001-460E-4F70-893C-1F9FCEFA91C4}"/>
            </c:ext>
          </c:extLst>
        </c:ser>
        <c:dLbls>
          <c:showLegendKey val="0"/>
          <c:showVal val="0"/>
          <c:showCatName val="0"/>
          <c:showSerName val="0"/>
          <c:showPercent val="0"/>
          <c:showBubbleSize val="0"/>
        </c:dLbls>
        <c:gapWidth val="219"/>
        <c:overlap val="-27"/>
        <c:axId val="387400952"/>
        <c:axId val="387403304"/>
      </c:barChart>
      <c:catAx>
        <c:axId val="387400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7403304"/>
        <c:crosses val="autoZero"/>
        <c:auto val="1"/>
        <c:lblAlgn val="ctr"/>
        <c:lblOffset val="100"/>
        <c:noMultiLvlLbl val="0"/>
      </c:catAx>
      <c:valAx>
        <c:axId val="387403304"/>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7400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b="1" u="sng">
                <a:latin typeface="Arial Narrow" panose="020B0606020202030204" pitchFamily="34" charset="0"/>
              </a:rPr>
              <a:t>6. VERIFICACIÓN DEL SISTEMA DE GESTIÓN EN SEGURIDAD Y SALUD EN EL TRABAJO</a:t>
            </a:r>
          </a:p>
        </c:rich>
      </c:tx>
      <c:overlay val="0"/>
      <c:spPr>
        <a:noFill/>
        <a:ln>
          <a:noFill/>
        </a:ln>
        <a:effectLst/>
      </c:spPr>
    </c:title>
    <c:autoTitleDeleted val="0"/>
    <c:plotArea>
      <c:layout/>
      <c:barChart>
        <c:barDir val="col"/>
        <c:grouping val="clustered"/>
        <c:varyColors val="0"/>
        <c:ser>
          <c:idx val="0"/>
          <c:order val="0"/>
          <c:tx>
            <c:strRef>
              <c:f>'GRÁFICAS COMPONENTES'!$AB$5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COMPONENTES'!$AA$6</c:f>
              <c:strCache>
                <c:ptCount val="1"/>
                <c:pt idx="0">
                  <c:v>E 6.1 Estándar: Gestión y resultados del sistema de gestión de seguridad y salud en el trabajo</c:v>
                </c:pt>
              </c:strCache>
            </c:strRef>
          </c:cat>
          <c:val>
            <c:numRef>
              <c:f>'GRÁFICAS COMPONENTES'!$AB$6</c:f>
              <c:numCache>
                <c:formatCode>0%</c:formatCode>
                <c:ptCount val="1"/>
                <c:pt idx="0">
                  <c:v>0.05</c:v>
                </c:pt>
              </c:numCache>
            </c:numRef>
          </c:val>
          <c:extLst>
            <c:ext xmlns:c16="http://schemas.microsoft.com/office/drawing/2014/chart" uri="{C3380CC4-5D6E-409C-BE32-E72D297353CC}">
              <c16:uniqueId val="{00000000-F509-4E21-9E85-49301EF86C16}"/>
            </c:ext>
          </c:extLst>
        </c:ser>
        <c:ser>
          <c:idx val="1"/>
          <c:order val="1"/>
          <c:tx>
            <c:strRef>
              <c:f>'GRÁFICAS COMPONENTES'!$AC$5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COMPONENTES'!$AA$6</c:f>
              <c:strCache>
                <c:ptCount val="1"/>
                <c:pt idx="0">
                  <c:v>E 6.1 Estándar: Gestión y resultados del sistema de gestión de seguridad y salud en el trabajo</c:v>
                </c:pt>
              </c:strCache>
            </c:strRef>
          </c:cat>
          <c:val>
            <c:numRef>
              <c:f>'GRÁFICAS COMPONENTES'!$AC$6</c:f>
              <c:numCache>
                <c:formatCode>0.00%</c:formatCode>
                <c:ptCount val="1"/>
                <c:pt idx="0">
                  <c:v>0</c:v>
                </c:pt>
              </c:numCache>
            </c:numRef>
          </c:val>
          <c:extLst>
            <c:ext xmlns:c16="http://schemas.microsoft.com/office/drawing/2014/chart" uri="{C3380CC4-5D6E-409C-BE32-E72D297353CC}">
              <c16:uniqueId val="{00000001-F509-4E21-9E85-49301EF86C16}"/>
            </c:ext>
          </c:extLst>
        </c:ser>
        <c:dLbls>
          <c:showLegendKey val="0"/>
          <c:showVal val="0"/>
          <c:showCatName val="0"/>
          <c:showSerName val="0"/>
          <c:showPercent val="0"/>
          <c:showBubbleSize val="0"/>
        </c:dLbls>
        <c:gapWidth val="219"/>
        <c:overlap val="-27"/>
        <c:axId val="388222784"/>
        <c:axId val="388227880"/>
      </c:barChart>
      <c:catAx>
        <c:axId val="38822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7880"/>
        <c:crosses val="autoZero"/>
        <c:auto val="1"/>
        <c:lblAlgn val="ctr"/>
        <c:lblOffset val="100"/>
        <c:noMultiLvlLbl val="0"/>
      </c:catAx>
      <c:valAx>
        <c:axId val="388227880"/>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2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b="1" u="sng">
                <a:latin typeface="Arial Narrow" panose="020B0606020202030204" pitchFamily="34" charset="0"/>
              </a:rPr>
              <a:t>7. MEJORAMIENTO </a:t>
            </a:r>
          </a:p>
        </c:rich>
      </c:tx>
      <c:overlay val="0"/>
      <c:spPr>
        <a:noFill/>
        <a:ln>
          <a:noFill/>
        </a:ln>
        <a:effectLst/>
      </c:spPr>
    </c:title>
    <c:autoTitleDeleted val="0"/>
    <c:plotArea>
      <c:layout/>
      <c:barChart>
        <c:barDir val="col"/>
        <c:grouping val="clustered"/>
        <c:varyColors val="0"/>
        <c:ser>
          <c:idx val="0"/>
          <c:order val="0"/>
          <c:tx>
            <c:strRef>
              <c:f>'GRÁFICAS COMPONENTES'!$AG$5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COMPONENTES'!$AF$6</c:f>
              <c:strCache>
                <c:ptCount val="1"/>
                <c:pt idx="0">
                  <c:v>E 7.1 Estándar: Acciones preventivas y correctivas con base en los resultados del sistema de gestión de seguridad y salud en el trabajo   </c:v>
                </c:pt>
              </c:strCache>
            </c:strRef>
          </c:cat>
          <c:val>
            <c:numRef>
              <c:f>'GRÁFICAS COMPONENTES'!$AG$6</c:f>
              <c:numCache>
                <c:formatCode>0%</c:formatCode>
                <c:ptCount val="1"/>
                <c:pt idx="0">
                  <c:v>0.1</c:v>
                </c:pt>
              </c:numCache>
            </c:numRef>
          </c:val>
          <c:extLst>
            <c:ext xmlns:c16="http://schemas.microsoft.com/office/drawing/2014/chart" uri="{C3380CC4-5D6E-409C-BE32-E72D297353CC}">
              <c16:uniqueId val="{00000000-3E45-4B0D-A138-2E16665F2D3C}"/>
            </c:ext>
          </c:extLst>
        </c:ser>
        <c:ser>
          <c:idx val="1"/>
          <c:order val="1"/>
          <c:tx>
            <c:strRef>
              <c:f>'GRÁFICAS COMPONENTES'!$AH$5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COMPONENTES'!$AF$6</c:f>
              <c:strCache>
                <c:ptCount val="1"/>
                <c:pt idx="0">
                  <c:v>E 7.1 Estándar: Acciones preventivas y correctivas con base en los resultados del sistema de gestión de seguridad y salud en el trabajo   </c:v>
                </c:pt>
              </c:strCache>
            </c:strRef>
          </c:cat>
          <c:val>
            <c:numRef>
              <c:f>'GRÁFICAS COMPONENTES'!$AH$6</c:f>
              <c:numCache>
                <c:formatCode>0.00%</c:formatCode>
                <c:ptCount val="1"/>
                <c:pt idx="0">
                  <c:v>0</c:v>
                </c:pt>
              </c:numCache>
            </c:numRef>
          </c:val>
          <c:extLst>
            <c:ext xmlns:c16="http://schemas.microsoft.com/office/drawing/2014/chart" uri="{C3380CC4-5D6E-409C-BE32-E72D297353CC}">
              <c16:uniqueId val="{00000001-3E45-4B0D-A138-2E16665F2D3C}"/>
            </c:ext>
          </c:extLst>
        </c:ser>
        <c:dLbls>
          <c:showLegendKey val="0"/>
          <c:showVal val="0"/>
          <c:showCatName val="0"/>
          <c:showSerName val="0"/>
          <c:showPercent val="0"/>
          <c:showBubbleSize val="0"/>
        </c:dLbls>
        <c:gapWidth val="219"/>
        <c:overlap val="-27"/>
        <c:axId val="388225136"/>
        <c:axId val="388227096"/>
      </c:barChart>
      <c:catAx>
        <c:axId val="38822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7096"/>
        <c:crosses val="autoZero"/>
        <c:auto val="1"/>
        <c:lblAlgn val="ctr"/>
        <c:lblOffset val="100"/>
        <c:noMultiLvlLbl val="0"/>
      </c:catAx>
      <c:valAx>
        <c:axId val="388227096"/>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b="1" u="sng">
                <a:latin typeface="Arial Narrow" panose="020B0606020202030204" pitchFamily="34" charset="0"/>
              </a:rPr>
              <a:t>ESTADO</a:t>
            </a:r>
            <a:r>
              <a:rPr lang="es-ES" b="1" u="sng" baseline="0">
                <a:latin typeface="Arial Narrow" panose="020B0606020202030204" pitchFamily="34" charset="0"/>
              </a:rPr>
              <a:t> DE CUMPLIMIENTO CON EL SG-SST</a:t>
            </a:r>
            <a:endParaRPr lang="es-ES" b="1" u="sng">
              <a:latin typeface="Arial Narrow" panose="020B0606020202030204" pitchFamily="34" charset="0"/>
            </a:endParaRPr>
          </a:p>
        </c:rich>
      </c:tx>
      <c:overlay val="0"/>
      <c:spPr>
        <a:noFill/>
        <a:ln>
          <a:noFill/>
        </a:ln>
        <a:effectLst/>
      </c:spPr>
    </c:title>
    <c:autoTitleDeleted val="0"/>
    <c:plotArea>
      <c:layout/>
      <c:barChart>
        <c:barDir val="col"/>
        <c:grouping val="clustered"/>
        <c:varyColors val="0"/>
        <c:ser>
          <c:idx val="0"/>
          <c:order val="0"/>
          <c:tx>
            <c:strRef>
              <c:f>'GRÁFICAS COMPONENTES'!$AL$5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COMPONENTES'!$AK$6</c:f>
              <c:strCache>
                <c:ptCount val="1"/>
                <c:pt idx="0">
                  <c:v>Estado de cumplimiento del SG-SST actual de acuerdo a los estándares mínimos del SG-SST definidos por el Ministerio de Trabajo</c:v>
                </c:pt>
              </c:strCache>
            </c:strRef>
          </c:cat>
          <c:val>
            <c:numRef>
              <c:f>'GRÁFICAS COMPONENTES'!$AL$6</c:f>
              <c:numCache>
                <c:formatCode>0%</c:formatCode>
                <c:ptCount val="1"/>
                <c:pt idx="0">
                  <c:v>1</c:v>
                </c:pt>
              </c:numCache>
            </c:numRef>
          </c:val>
          <c:extLst>
            <c:ext xmlns:c16="http://schemas.microsoft.com/office/drawing/2014/chart" uri="{C3380CC4-5D6E-409C-BE32-E72D297353CC}">
              <c16:uniqueId val="{00000000-8300-4266-ACA7-29A8F2889530}"/>
            </c:ext>
          </c:extLst>
        </c:ser>
        <c:ser>
          <c:idx val="1"/>
          <c:order val="1"/>
          <c:tx>
            <c:strRef>
              <c:f>'GRÁFICAS COMPONENTES'!$AM$5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COMPONENTES'!$AK$6</c:f>
              <c:strCache>
                <c:ptCount val="1"/>
                <c:pt idx="0">
                  <c:v>Estado de cumplimiento del SG-SST actual de acuerdo a los estándares mínimos del SG-SST definidos por el Ministerio de Trabajo</c:v>
                </c:pt>
              </c:strCache>
            </c:strRef>
          </c:cat>
          <c:val>
            <c:numRef>
              <c:f>'GRÁFICAS COMPONENTES'!$AM$6</c:f>
              <c:numCache>
                <c:formatCode>0.00%</c:formatCode>
                <c:ptCount val="1"/>
                <c:pt idx="0">
                  <c:v>0.08</c:v>
                </c:pt>
              </c:numCache>
            </c:numRef>
          </c:val>
          <c:extLst>
            <c:ext xmlns:c16="http://schemas.microsoft.com/office/drawing/2014/chart" uri="{C3380CC4-5D6E-409C-BE32-E72D297353CC}">
              <c16:uniqueId val="{00000001-8300-4266-ACA7-29A8F2889530}"/>
            </c:ext>
          </c:extLst>
        </c:ser>
        <c:dLbls>
          <c:showLegendKey val="0"/>
          <c:showVal val="0"/>
          <c:showCatName val="0"/>
          <c:showSerName val="0"/>
          <c:showPercent val="0"/>
          <c:showBubbleSize val="0"/>
        </c:dLbls>
        <c:gapWidth val="219"/>
        <c:overlap val="-27"/>
        <c:axId val="388228272"/>
        <c:axId val="388225528"/>
      </c:barChart>
      <c:catAx>
        <c:axId val="38822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5528"/>
        <c:crosses val="autoZero"/>
        <c:auto val="1"/>
        <c:lblAlgn val="ctr"/>
        <c:lblOffset val="100"/>
        <c:noMultiLvlLbl val="0"/>
      </c:catAx>
      <c:valAx>
        <c:axId val="388225528"/>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b="1" u="sng">
                <a:latin typeface="Arial Narrow" panose="020B0606020202030204" pitchFamily="34" charset="0"/>
              </a:rPr>
              <a:t>HACER</a:t>
            </a:r>
          </a:p>
        </c:rich>
      </c:tx>
      <c:overlay val="0"/>
      <c:spPr>
        <a:noFill/>
        <a:ln>
          <a:noFill/>
        </a:ln>
        <a:effectLst/>
      </c:spPr>
    </c:title>
    <c:autoTitleDeleted val="0"/>
    <c:plotArea>
      <c:layout/>
      <c:barChart>
        <c:barDir val="col"/>
        <c:grouping val="clustered"/>
        <c:varyColors val="0"/>
        <c:ser>
          <c:idx val="0"/>
          <c:order val="0"/>
          <c:tx>
            <c:strRef>
              <c:f>'GRÁFICAS PHVA'!$H$5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PHVA'!$F$6:$G$8</c:f>
              <c:multiLvlStrCache>
                <c:ptCount val="3"/>
                <c:lvl>
                  <c:pt idx="0">
                    <c:v>GESTION DE LA SALUD </c:v>
                  </c:pt>
                  <c:pt idx="1">
                    <c:v>GESTION DE PELIGROS Y RIESGOS </c:v>
                  </c:pt>
                  <c:pt idx="2">
                    <c:v>GESTION DE AMENAZAS </c:v>
                  </c:pt>
                </c:lvl>
                <c:lvl>
                  <c:pt idx="0">
                    <c:v>3</c:v>
                  </c:pt>
                  <c:pt idx="1">
                    <c:v>4</c:v>
                  </c:pt>
                  <c:pt idx="2">
                    <c:v>5</c:v>
                  </c:pt>
                </c:lvl>
              </c:multiLvlStrCache>
            </c:multiLvlStrRef>
          </c:cat>
          <c:val>
            <c:numRef>
              <c:f>'GRÁFICAS PHVA'!$H$6:$H$8</c:f>
              <c:numCache>
                <c:formatCode>0%</c:formatCode>
                <c:ptCount val="3"/>
                <c:pt idx="0">
                  <c:v>0.2</c:v>
                </c:pt>
                <c:pt idx="1">
                  <c:v>0.3</c:v>
                </c:pt>
                <c:pt idx="2">
                  <c:v>0.1</c:v>
                </c:pt>
              </c:numCache>
            </c:numRef>
          </c:val>
          <c:extLst>
            <c:ext xmlns:c16="http://schemas.microsoft.com/office/drawing/2014/chart" uri="{C3380CC4-5D6E-409C-BE32-E72D297353CC}">
              <c16:uniqueId val="{00000000-567B-4AA3-9A55-3641E01623B9}"/>
            </c:ext>
          </c:extLst>
        </c:ser>
        <c:ser>
          <c:idx val="1"/>
          <c:order val="1"/>
          <c:tx>
            <c:strRef>
              <c:f>'GRÁFICAS PHVA'!$I$5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PHVA'!$F$6:$G$8</c:f>
              <c:multiLvlStrCache>
                <c:ptCount val="3"/>
                <c:lvl>
                  <c:pt idx="0">
                    <c:v>GESTION DE LA SALUD </c:v>
                  </c:pt>
                  <c:pt idx="1">
                    <c:v>GESTION DE PELIGROS Y RIESGOS </c:v>
                  </c:pt>
                  <c:pt idx="2">
                    <c:v>GESTION DE AMENAZAS </c:v>
                  </c:pt>
                </c:lvl>
                <c:lvl>
                  <c:pt idx="0">
                    <c:v>3</c:v>
                  </c:pt>
                  <c:pt idx="1">
                    <c:v>4</c:v>
                  </c:pt>
                  <c:pt idx="2">
                    <c:v>5</c:v>
                  </c:pt>
                </c:lvl>
              </c:multiLvlStrCache>
            </c:multiLvlStrRef>
          </c:cat>
          <c:val>
            <c:numRef>
              <c:f>'GRÁFICAS PHVA'!$I$6:$I$8</c:f>
              <c:numCache>
                <c:formatCode>0.00%</c:formatCode>
                <c:ptCount val="3"/>
                <c:pt idx="0">
                  <c:v>0.04</c:v>
                </c:pt>
                <c:pt idx="1">
                  <c:v>0.03</c:v>
                </c:pt>
                <c:pt idx="2">
                  <c:v>0</c:v>
                </c:pt>
              </c:numCache>
            </c:numRef>
          </c:val>
          <c:extLst>
            <c:ext xmlns:c16="http://schemas.microsoft.com/office/drawing/2014/chart" uri="{C3380CC4-5D6E-409C-BE32-E72D297353CC}">
              <c16:uniqueId val="{00000001-567B-4AA3-9A55-3641E01623B9}"/>
            </c:ext>
          </c:extLst>
        </c:ser>
        <c:dLbls>
          <c:showLegendKey val="0"/>
          <c:showVal val="0"/>
          <c:showCatName val="0"/>
          <c:showSerName val="0"/>
          <c:showPercent val="0"/>
          <c:showBubbleSize val="0"/>
        </c:dLbls>
        <c:gapWidth val="219"/>
        <c:overlap val="-27"/>
        <c:axId val="386914608"/>
        <c:axId val="386918528"/>
      </c:barChart>
      <c:catAx>
        <c:axId val="38691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8528"/>
        <c:crosses val="autoZero"/>
        <c:auto val="1"/>
        <c:lblAlgn val="ctr"/>
        <c:lblOffset val="100"/>
        <c:noMultiLvlLbl val="0"/>
      </c:catAx>
      <c:valAx>
        <c:axId val="386918528"/>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b="1" u="sng">
                <a:latin typeface="Arial Narrow" panose="020B0606020202030204" pitchFamily="34" charset="0"/>
              </a:rPr>
              <a:t>VERIFICAR</a:t>
            </a:r>
          </a:p>
        </c:rich>
      </c:tx>
      <c:overlay val="0"/>
      <c:spPr>
        <a:noFill/>
        <a:ln>
          <a:noFill/>
        </a:ln>
        <a:effectLst/>
      </c:spPr>
    </c:title>
    <c:autoTitleDeleted val="0"/>
    <c:plotArea>
      <c:layout/>
      <c:barChart>
        <c:barDir val="col"/>
        <c:grouping val="clustered"/>
        <c:varyColors val="0"/>
        <c:ser>
          <c:idx val="0"/>
          <c:order val="0"/>
          <c:tx>
            <c:strRef>
              <c:f>'GRÁFICAS PHVA'!$M$5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PHVA'!$L$6</c:f>
              <c:strCache>
                <c:ptCount val="1"/>
                <c:pt idx="0">
                  <c:v>VERIFICACIÓN DEL SISTEMA DE GESTIÓN EN SEGURIDAD Y SALUD EN EL TRABAJO</c:v>
                </c:pt>
              </c:strCache>
            </c:strRef>
          </c:cat>
          <c:val>
            <c:numRef>
              <c:f>'GRÁFICAS PHVA'!$M$6</c:f>
              <c:numCache>
                <c:formatCode>0%</c:formatCode>
                <c:ptCount val="1"/>
                <c:pt idx="0">
                  <c:v>0.05</c:v>
                </c:pt>
              </c:numCache>
            </c:numRef>
          </c:val>
          <c:extLst>
            <c:ext xmlns:c16="http://schemas.microsoft.com/office/drawing/2014/chart" uri="{C3380CC4-5D6E-409C-BE32-E72D297353CC}">
              <c16:uniqueId val="{00000000-0AB7-4DA9-B0A8-FC75B603BE85}"/>
            </c:ext>
          </c:extLst>
        </c:ser>
        <c:ser>
          <c:idx val="1"/>
          <c:order val="1"/>
          <c:tx>
            <c:strRef>
              <c:f>'GRÁFICAS PHVA'!$N$5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PHVA'!$L$6</c:f>
              <c:strCache>
                <c:ptCount val="1"/>
                <c:pt idx="0">
                  <c:v>VERIFICACIÓN DEL SISTEMA DE GESTIÓN EN SEGURIDAD Y SALUD EN EL TRABAJO</c:v>
                </c:pt>
              </c:strCache>
            </c:strRef>
          </c:cat>
          <c:val>
            <c:numRef>
              <c:f>'GRÁFICAS PHVA'!$N$6</c:f>
              <c:numCache>
                <c:formatCode>0.00%</c:formatCode>
                <c:ptCount val="1"/>
                <c:pt idx="0">
                  <c:v>0</c:v>
                </c:pt>
              </c:numCache>
            </c:numRef>
          </c:val>
          <c:extLst>
            <c:ext xmlns:c16="http://schemas.microsoft.com/office/drawing/2014/chart" uri="{C3380CC4-5D6E-409C-BE32-E72D297353CC}">
              <c16:uniqueId val="{00000001-0AB7-4DA9-B0A8-FC75B603BE85}"/>
            </c:ext>
          </c:extLst>
        </c:ser>
        <c:dLbls>
          <c:showLegendKey val="0"/>
          <c:showVal val="0"/>
          <c:showCatName val="0"/>
          <c:showSerName val="0"/>
          <c:showPercent val="0"/>
          <c:showBubbleSize val="0"/>
        </c:dLbls>
        <c:gapWidth val="219"/>
        <c:overlap val="-27"/>
        <c:axId val="386913432"/>
        <c:axId val="386919704"/>
      </c:barChart>
      <c:catAx>
        <c:axId val="38691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9704"/>
        <c:crosses val="autoZero"/>
        <c:auto val="1"/>
        <c:lblAlgn val="ctr"/>
        <c:lblOffset val="100"/>
        <c:noMultiLvlLbl val="0"/>
      </c:catAx>
      <c:valAx>
        <c:axId val="386919704"/>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3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b="1" u="sng">
                <a:latin typeface="Arial Narrow" panose="020B0606020202030204" pitchFamily="34" charset="0"/>
              </a:rPr>
              <a:t>ACTUAR</a:t>
            </a:r>
          </a:p>
        </c:rich>
      </c:tx>
      <c:overlay val="0"/>
      <c:spPr>
        <a:noFill/>
        <a:ln>
          <a:noFill/>
        </a:ln>
        <a:effectLst/>
      </c:spPr>
    </c:title>
    <c:autoTitleDeleted val="0"/>
    <c:plotArea>
      <c:layout/>
      <c:barChart>
        <c:barDir val="col"/>
        <c:grouping val="clustered"/>
        <c:varyColors val="0"/>
        <c:ser>
          <c:idx val="0"/>
          <c:order val="0"/>
          <c:tx>
            <c:strRef>
              <c:f>'GRÁFICAS PHVA'!$R$5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PHVA'!$Q$6</c:f>
              <c:strCache>
                <c:ptCount val="1"/>
                <c:pt idx="0">
                  <c:v>MEJORAMIENTO </c:v>
                </c:pt>
              </c:strCache>
            </c:strRef>
          </c:cat>
          <c:val>
            <c:numRef>
              <c:f>'GRÁFICAS PHVA'!$R$6</c:f>
              <c:numCache>
                <c:formatCode>0%</c:formatCode>
                <c:ptCount val="1"/>
                <c:pt idx="0">
                  <c:v>0.1</c:v>
                </c:pt>
              </c:numCache>
            </c:numRef>
          </c:val>
          <c:extLst>
            <c:ext xmlns:c16="http://schemas.microsoft.com/office/drawing/2014/chart" uri="{C3380CC4-5D6E-409C-BE32-E72D297353CC}">
              <c16:uniqueId val="{00000000-7CF4-4E65-A944-C1EC00B77D6F}"/>
            </c:ext>
          </c:extLst>
        </c:ser>
        <c:ser>
          <c:idx val="1"/>
          <c:order val="1"/>
          <c:tx>
            <c:strRef>
              <c:f>'GRÁFICAS PHVA'!$S$5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PHVA'!$Q$6</c:f>
              <c:strCache>
                <c:ptCount val="1"/>
                <c:pt idx="0">
                  <c:v>MEJORAMIENTO </c:v>
                </c:pt>
              </c:strCache>
            </c:strRef>
          </c:cat>
          <c:val>
            <c:numRef>
              <c:f>'GRÁFICAS PHVA'!$S$6</c:f>
              <c:numCache>
                <c:formatCode>0.00%</c:formatCode>
                <c:ptCount val="1"/>
                <c:pt idx="0">
                  <c:v>0</c:v>
                </c:pt>
              </c:numCache>
            </c:numRef>
          </c:val>
          <c:extLst>
            <c:ext xmlns:c16="http://schemas.microsoft.com/office/drawing/2014/chart" uri="{C3380CC4-5D6E-409C-BE32-E72D297353CC}">
              <c16:uniqueId val="{00000001-7CF4-4E65-A944-C1EC00B77D6F}"/>
            </c:ext>
          </c:extLst>
        </c:ser>
        <c:dLbls>
          <c:showLegendKey val="0"/>
          <c:showVal val="0"/>
          <c:showCatName val="0"/>
          <c:showSerName val="0"/>
          <c:showPercent val="0"/>
          <c:showBubbleSize val="0"/>
        </c:dLbls>
        <c:gapWidth val="219"/>
        <c:overlap val="-27"/>
        <c:axId val="386917352"/>
        <c:axId val="386918920"/>
      </c:barChart>
      <c:catAx>
        <c:axId val="38691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8920"/>
        <c:crosses val="autoZero"/>
        <c:auto val="1"/>
        <c:lblAlgn val="ctr"/>
        <c:lblOffset val="100"/>
        <c:noMultiLvlLbl val="0"/>
      </c:catAx>
      <c:valAx>
        <c:axId val="386918920"/>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7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b="1" u="sng">
                <a:latin typeface="Arial Narrow" panose="020B0606020202030204" pitchFamily="34" charset="0"/>
              </a:rPr>
              <a:t>1. RECURSOS</a:t>
            </a:r>
          </a:p>
        </c:rich>
      </c:tx>
      <c:overlay val="0"/>
      <c:spPr>
        <a:noFill/>
        <a:ln>
          <a:noFill/>
        </a:ln>
        <a:effectLst/>
      </c:spPr>
    </c:title>
    <c:autoTitleDeleted val="0"/>
    <c:plotArea>
      <c:layout/>
      <c:barChart>
        <c:barDir val="col"/>
        <c:grouping val="clustered"/>
        <c:varyColors val="0"/>
        <c:ser>
          <c:idx val="0"/>
          <c:order val="0"/>
          <c:tx>
            <c:strRef>
              <c:f>'GRÁFICAS COMPONENTES'!$C$5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COMPONENTES'!$B$6:$B$7</c:f>
              <c:strCache>
                <c:ptCount val="2"/>
                <c:pt idx="0">
                  <c:v>E 1.1  Estándar: Recurso financiero, tecnicos humanos y de otras índoles</c:v>
                </c:pt>
                <c:pt idx="1">
                  <c:v>E 1.2 Estándar: Capacitación en el Sistema de seguridad y salud en el trabajo </c:v>
                </c:pt>
              </c:strCache>
            </c:strRef>
          </c:cat>
          <c:val>
            <c:numRef>
              <c:f>'GRÁFICAS COMPONENTES'!$C$6:$C$7</c:f>
              <c:numCache>
                <c:formatCode>0.00%</c:formatCode>
                <c:ptCount val="2"/>
                <c:pt idx="0">
                  <c:v>0.03</c:v>
                </c:pt>
                <c:pt idx="1">
                  <c:v>0.04</c:v>
                </c:pt>
              </c:numCache>
            </c:numRef>
          </c:val>
          <c:extLst>
            <c:ext xmlns:c16="http://schemas.microsoft.com/office/drawing/2014/chart" uri="{C3380CC4-5D6E-409C-BE32-E72D297353CC}">
              <c16:uniqueId val="{00000000-F161-49D5-B630-6B87B5D81129}"/>
            </c:ext>
          </c:extLst>
        </c:ser>
        <c:ser>
          <c:idx val="1"/>
          <c:order val="1"/>
          <c:tx>
            <c:strRef>
              <c:f>'GRÁFICAS COMPONENTES'!$D$5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COMPONENTES'!$B$6:$B$7</c:f>
              <c:strCache>
                <c:ptCount val="2"/>
                <c:pt idx="0">
                  <c:v>E 1.1  Estándar: Recurso financiero, tecnicos humanos y de otras índoles</c:v>
                </c:pt>
                <c:pt idx="1">
                  <c:v>E 1.2 Estándar: Capacitación en el Sistema de seguridad y salud en el trabajo </c:v>
                </c:pt>
              </c:strCache>
            </c:strRef>
          </c:cat>
          <c:val>
            <c:numRef>
              <c:f>'GRÁFICAS COMPONENTES'!$D$6:$D$7</c:f>
              <c:numCache>
                <c:formatCode>0.00%</c:formatCode>
                <c:ptCount val="2"/>
                <c:pt idx="0">
                  <c:v>0.01</c:v>
                </c:pt>
                <c:pt idx="1">
                  <c:v>0</c:v>
                </c:pt>
              </c:numCache>
            </c:numRef>
          </c:val>
          <c:extLst>
            <c:ext xmlns:c16="http://schemas.microsoft.com/office/drawing/2014/chart" uri="{C3380CC4-5D6E-409C-BE32-E72D297353CC}">
              <c16:uniqueId val="{00000001-F161-49D5-B630-6B87B5D81129}"/>
            </c:ext>
          </c:extLst>
        </c:ser>
        <c:dLbls>
          <c:showLegendKey val="0"/>
          <c:showVal val="0"/>
          <c:showCatName val="0"/>
          <c:showSerName val="0"/>
          <c:showPercent val="0"/>
          <c:showBubbleSize val="0"/>
        </c:dLbls>
        <c:gapWidth val="219"/>
        <c:overlap val="-27"/>
        <c:axId val="386912648"/>
        <c:axId val="386915392"/>
      </c:barChart>
      <c:catAx>
        <c:axId val="38691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5392"/>
        <c:crosses val="autoZero"/>
        <c:auto val="1"/>
        <c:lblAlgn val="ctr"/>
        <c:lblOffset val="100"/>
        <c:noMultiLvlLbl val="0"/>
      </c:catAx>
      <c:valAx>
        <c:axId val="386915392"/>
        <c:scaling>
          <c:orientation val="minMax"/>
        </c:scaling>
        <c:delete val="0"/>
        <c:axPos val="l"/>
        <c:majorGridlines>
          <c:spPr>
            <a:ln w="9525" cap="flat" cmpd="sng" algn="ctr">
              <a:solidFill>
                <a:schemeClr val="bg1">
                  <a:lumMod val="85000"/>
                </a:schemeClr>
              </a:solidFill>
              <a:prstDash val="dash"/>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2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b="1" u="sng">
                <a:latin typeface="Arial Narrow" panose="020B0606020202030204" pitchFamily="34" charset="0"/>
              </a:rPr>
              <a:t>2. GESTIÓN INTEGRAL DEL SISTEMA DE LA SEGURIDAD Y SALUD EN EL TRABAJO</a:t>
            </a:r>
          </a:p>
        </c:rich>
      </c:tx>
      <c:overlay val="0"/>
      <c:spPr>
        <a:noFill/>
        <a:ln>
          <a:noFill/>
        </a:ln>
        <a:effectLst/>
      </c:spPr>
    </c:title>
    <c:autoTitleDeleted val="0"/>
    <c:plotArea>
      <c:layout/>
      <c:barChart>
        <c:barDir val="col"/>
        <c:grouping val="clustered"/>
        <c:varyColors val="0"/>
        <c:ser>
          <c:idx val="0"/>
          <c:order val="0"/>
          <c:tx>
            <c:strRef>
              <c:f>'GRÁFICAS COMPONENTES'!$H$5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COMPONENTES'!$F$6:$G$16</c:f>
              <c:multiLvlStrCache>
                <c:ptCount val="11"/>
                <c:lvl>
                  <c:pt idx="0">
                    <c:v>E 2.1 Estándar: Politica de seguridad y salud en el trabajo </c:v>
                  </c:pt>
                  <c:pt idx="1">
                    <c:v>E 2.2 Estándar: Objetivos del sistema de gestión de seguridad y salud en el trabajo SG-SST </c:v>
                  </c:pt>
                  <c:pt idx="2">
                    <c:v>E 2.3 Estándar: Evaluación inicial del sistema de gestión - seguridad y salud en el trabajo SG-SST </c:v>
                  </c:pt>
                  <c:pt idx="3">
                    <c:v>E2.4 Estándar: Plan anual de trabajo </c:v>
                  </c:pt>
                  <c:pt idx="4">
                    <c:v>E 2.5 Estándar: Conservación de la documentación  </c:v>
                  </c:pt>
                  <c:pt idx="5">
                    <c:v>E 2.6 Estándar: Rendición de cuentas  </c:v>
                  </c:pt>
                  <c:pt idx="6">
                    <c:v>E 2.7 Estándar: Normativa nacional vigente y aplicable en materia de seguridada y salud en el trabajo </c:v>
                  </c:pt>
                  <c:pt idx="7">
                    <c:v>E 2.8 Estándar: Mecanismos de comunicación  </c:v>
                  </c:pt>
                  <c:pt idx="8">
                    <c:v>E 2.9 Estándar: Adquisiciones  </c:v>
                  </c:pt>
                  <c:pt idx="9">
                    <c:v>E 2.10 Estándar: Contratación  </c:v>
                  </c:pt>
                  <c:pt idx="10">
                    <c:v>E 2.11 Estándar: Gestión del cambio </c:v>
                  </c:pt>
                </c:lvl>
                <c:lvl>
                  <c:pt idx="0">
                    <c:v>1</c:v>
                  </c:pt>
                  <c:pt idx="1">
                    <c:v>2</c:v>
                  </c:pt>
                  <c:pt idx="2">
                    <c:v>3</c:v>
                  </c:pt>
                  <c:pt idx="3">
                    <c:v>4</c:v>
                  </c:pt>
                  <c:pt idx="4">
                    <c:v>5</c:v>
                  </c:pt>
                  <c:pt idx="5">
                    <c:v>6</c:v>
                  </c:pt>
                  <c:pt idx="6">
                    <c:v>7</c:v>
                  </c:pt>
                  <c:pt idx="7">
                    <c:v>8</c:v>
                  </c:pt>
                  <c:pt idx="8">
                    <c:v>9</c:v>
                  </c:pt>
                  <c:pt idx="9">
                    <c:v>10</c:v>
                  </c:pt>
                  <c:pt idx="10">
                    <c:v>11</c:v>
                  </c:pt>
                </c:lvl>
              </c:multiLvlStrCache>
            </c:multiLvlStrRef>
          </c:cat>
          <c:val>
            <c:numRef>
              <c:f>'GRÁFICAS COMPONENTES'!$H$6:$H$16</c:f>
              <c:numCache>
                <c:formatCode>0.00%</c:formatCode>
                <c:ptCount val="11"/>
                <c:pt idx="0">
                  <c:v>0.01</c:v>
                </c:pt>
                <c:pt idx="1">
                  <c:v>0.01</c:v>
                </c:pt>
                <c:pt idx="2">
                  <c:v>0.01</c:v>
                </c:pt>
                <c:pt idx="3">
                  <c:v>0.02</c:v>
                </c:pt>
                <c:pt idx="4">
                  <c:v>0.02</c:v>
                </c:pt>
                <c:pt idx="5">
                  <c:v>0.01</c:v>
                </c:pt>
                <c:pt idx="6">
                  <c:v>0.02</c:v>
                </c:pt>
                <c:pt idx="7">
                  <c:v>0.01</c:v>
                </c:pt>
                <c:pt idx="8">
                  <c:v>0.01</c:v>
                </c:pt>
                <c:pt idx="9">
                  <c:v>0.02</c:v>
                </c:pt>
                <c:pt idx="10">
                  <c:v>0.01</c:v>
                </c:pt>
              </c:numCache>
            </c:numRef>
          </c:val>
          <c:extLst>
            <c:ext xmlns:c16="http://schemas.microsoft.com/office/drawing/2014/chart" uri="{C3380CC4-5D6E-409C-BE32-E72D297353CC}">
              <c16:uniqueId val="{00000000-3D80-418B-89CD-E77A5F33805E}"/>
            </c:ext>
          </c:extLst>
        </c:ser>
        <c:ser>
          <c:idx val="1"/>
          <c:order val="1"/>
          <c:tx>
            <c:strRef>
              <c:f>'GRÁFICAS COMPONENTES'!$I$5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COMPONENTES'!$F$6:$G$16</c:f>
              <c:multiLvlStrCache>
                <c:ptCount val="11"/>
                <c:lvl>
                  <c:pt idx="0">
                    <c:v>E 2.1 Estándar: Politica de seguridad y salud en el trabajo </c:v>
                  </c:pt>
                  <c:pt idx="1">
                    <c:v>E 2.2 Estándar: Objetivos del sistema de gestión de seguridad y salud en el trabajo SG-SST </c:v>
                  </c:pt>
                  <c:pt idx="2">
                    <c:v>E 2.3 Estándar: Evaluación inicial del sistema de gestión - seguridad y salud en el trabajo SG-SST </c:v>
                  </c:pt>
                  <c:pt idx="3">
                    <c:v>E2.4 Estándar: Plan anual de trabajo </c:v>
                  </c:pt>
                  <c:pt idx="4">
                    <c:v>E 2.5 Estándar: Conservación de la documentación  </c:v>
                  </c:pt>
                  <c:pt idx="5">
                    <c:v>E 2.6 Estándar: Rendición de cuentas  </c:v>
                  </c:pt>
                  <c:pt idx="6">
                    <c:v>E 2.7 Estándar: Normativa nacional vigente y aplicable en materia de seguridada y salud en el trabajo </c:v>
                  </c:pt>
                  <c:pt idx="7">
                    <c:v>E 2.8 Estándar: Mecanismos de comunicación  </c:v>
                  </c:pt>
                  <c:pt idx="8">
                    <c:v>E 2.9 Estándar: Adquisiciones  </c:v>
                  </c:pt>
                  <c:pt idx="9">
                    <c:v>E 2.10 Estándar: Contratación  </c:v>
                  </c:pt>
                  <c:pt idx="10">
                    <c:v>E 2.11 Estándar: Gestión del cambio </c:v>
                  </c:pt>
                </c:lvl>
                <c:lvl>
                  <c:pt idx="0">
                    <c:v>1</c:v>
                  </c:pt>
                  <c:pt idx="1">
                    <c:v>2</c:v>
                  </c:pt>
                  <c:pt idx="2">
                    <c:v>3</c:v>
                  </c:pt>
                  <c:pt idx="3">
                    <c:v>4</c:v>
                  </c:pt>
                  <c:pt idx="4">
                    <c:v>5</c:v>
                  </c:pt>
                  <c:pt idx="5">
                    <c:v>6</c:v>
                  </c:pt>
                  <c:pt idx="6">
                    <c:v>7</c:v>
                  </c:pt>
                  <c:pt idx="7">
                    <c:v>8</c:v>
                  </c:pt>
                  <c:pt idx="8">
                    <c:v>9</c:v>
                  </c:pt>
                  <c:pt idx="9">
                    <c:v>10</c:v>
                  </c:pt>
                  <c:pt idx="10">
                    <c:v>11</c:v>
                  </c:pt>
                </c:lvl>
              </c:multiLvlStrCache>
            </c:multiLvlStrRef>
          </c:cat>
          <c:val>
            <c:numRef>
              <c:f>'GRÁFICAS COMPONENTES'!$I$6:$I$16</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D80-418B-89CD-E77A5F33805E}"/>
            </c:ext>
          </c:extLst>
        </c:ser>
        <c:dLbls>
          <c:showLegendKey val="0"/>
          <c:showVal val="0"/>
          <c:showCatName val="0"/>
          <c:showSerName val="0"/>
          <c:showPercent val="0"/>
          <c:showBubbleSize val="0"/>
        </c:dLbls>
        <c:gapWidth val="219"/>
        <c:overlap val="-27"/>
        <c:axId val="386916176"/>
        <c:axId val="386917744"/>
      </c:barChart>
      <c:catAx>
        <c:axId val="38691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7744"/>
        <c:crosses val="autoZero"/>
        <c:auto val="1"/>
        <c:lblAlgn val="ctr"/>
        <c:lblOffset val="100"/>
        <c:noMultiLvlLbl val="0"/>
      </c:catAx>
      <c:valAx>
        <c:axId val="386917744"/>
        <c:scaling>
          <c:orientation val="minMax"/>
        </c:scaling>
        <c:delete val="0"/>
        <c:axPos val="l"/>
        <c:majorGridlines>
          <c:spPr>
            <a:ln w="9525" cap="flat" cmpd="sng" algn="ctr">
              <a:solidFill>
                <a:schemeClr val="bg1">
                  <a:lumMod val="85000"/>
                </a:schemeClr>
              </a:solidFill>
              <a:prstDash val="dash"/>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b="1" u="sng">
                <a:latin typeface="Arial Narrow" panose="020B0606020202030204" pitchFamily="34" charset="0"/>
              </a:rPr>
              <a:t>3. GESTIÓN DE LA SALUD </a:t>
            </a:r>
          </a:p>
        </c:rich>
      </c:tx>
      <c:overlay val="0"/>
      <c:spPr>
        <a:noFill/>
        <a:ln>
          <a:noFill/>
        </a:ln>
        <a:effectLst/>
      </c:spPr>
    </c:title>
    <c:autoTitleDeleted val="0"/>
    <c:plotArea>
      <c:layout/>
      <c:barChart>
        <c:barDir val="col"/>
        <c:grouping val="clustered"/>
        <c:varyColors val="0"/>
        <c:ser>
          <c:idx val="0"/>
          <c:order val="0"/>
          <c:tx>
            <c:strRef>
              <c:f>'GRÁFICAS COMPONENTES'!$M$5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COMPONENTES'!$L$6:$L$8</c:f>
              <c:strCache>
                <c:ptCount val="3"/>
                <c:pt idx="0">
                  <c:v>E 3.1 Estándar: Condiciones de salud en el trabajo </c:v>
                </c:pt>
                <c:pt idx="1">
                  <c:v>E 3.2 Estándar: Registro, reporte e investigación de las enfermedades laborales, incidentes y accidentes de trabajo </c:v>
                </c:pt>
                <c:pt idx="2">
                  <c:v>E 3.3 Estándar: Mecanismos de vigencia de las condiciones de salud de los trabajadores  </c:v>
                </c:pt>
              </c:strCache>
            </c:strRef>
          </c:cat>
          <c:val>
            <c:numRef>
              <c:f>'GRÁFICAS COMPONENTES'!$M$6:$M$8</c:f>
              <c:numCache>
                <c:formatCode>0.00%</c:formatCode>
                <c:ptCount val="3"/>
                <c:pt idx="0">
                  <c:v>0.09</c:v>
                </c:pt>
                <c:pt idx="1">
                  <c:v>0.05</c:v>
                </c:pt>
                <c:pt idx="2">
                  <c:v>0.06</c:v>
                </c:pt>
              </c:numCache>
            </c:numRef>
          </c:val>
          <c:extLst>
            <c:ext xmlns:c16="http://schemas.microsoft.com/office/drawing/2014/chart" uri="{C3380CC4-5D6E-409C-BE32-E72D297353CC}">
              <c16:uniqueId val="{00000000-FAE9-4B2C-B972-3DDAB0254875}"/>
            </c:ext>
          </c:extLst>
        </c:ser>
        <c:ser>
          <c:idx val="1"/>
          <c:order val="1"/>
          <c:tx>
            <c:strRef>
              <c:f>'GRÁFICAS COMPONENTES'!$N$5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COMPONENTES'!$L$6:$L$8</c:f>
              <c:strCache>
                <c:ptCount val="3"/>
                <c:pt idx="0">
                  <c:v>E 3.1 Estándar: Condiciones de salud en el trabajo </c:v>
                </c:pt>
                <c:pt idx="1">
                  <c:v>E 3.2 Estándar: Registro, reporte e investigación de las enfermedades laborales, incidentes y accidentes de trabajo </c:v>
                </c:pt>
                <c:pt idx="2">
                  <c:v>E 3.3 Estándar: Mecanismos de vigencia de las condiciones de salud de los trabajadores  </c:v>
                </c:pt>
              </c:strCache>
            </c:strRef>
          </c:cat>
          <c:val>
            <c:numRef>
              <c:f>'GRÁFICAS COMPONENTES'!$N$6:$N$8</c:f>
              <c:numCache>
                <c:formatCode>0.00%</c:formatCode>
                <c:ptCount val="3"/>
                <c:pt idx="0">
                  <c:v>0.02</c:v>
                </c:pt>
                <c:pt idx="1">
                  <c:v>0.02</c:v>
                </c:pt>
                <c:pt idx="2">
                  <c:v>0</c:v>
                </c:pt>
              </c:numCache>
            </c:numRef>
          </c:val>
          <c:extLst>
            <c:ext xmlns:c16="http://schemas.microsoft.com/office/drawing/2014/chart" uri="{C3380CC4-5D6E-409C-BE32-E72D297353CC}">
              <c16:uniqueId val="{00000001-FAE9-4B2C-B972-3DDAB0254875}"/>
            </c:ext>
          </c:extLst>
        </c:ser>
        <c:dLbls>
          <c:showLegendKey val="0"/>
          <c:showVal val="0"/>
          <c:showCatName val="0"/>
          <c:showSerName val="0"/>
          <c:showPercent val="0"/>
          <c:showBubbleSize val="0"/>
        </c:dLbls>
        <c:gapWidth val="219"/>
        <c:overlap val="-27"/>
        <c:axId val="386913040"/>
        <c:axId val="386914216"/>
      </c:barChart>
      <c:catAx>
        <c:axId val="38691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4216"/>
        <c:crosses val="autoZero"/>
        <c:auto val="1"/>
        <c:lblAlgn val="ctr"/>
        <c:lblOffset val="100"/>
        <c:noMultiLvlLbl val="0"/>
      </c:catAx>
      <c:valAx>
        <c:axId val="386914216"/>
        <c:scaling>
          <c:orientation val="minMax"/>
        </c:scaling>
        <c:delete val="0"/>
        <c:axPos val="l"/>
        <c:majorGridlines>
          <c:spPr>
            <a:ln w="9525" cap="flat" cmpd="sng" algn="ctr">
              <a:solidFill>
                <a:schemeClr val="bg1">
                  <a:lumMod val="85000"/>
                </a:schemeClr>
              </a:solidFill>
              <a:prstDash val="dash"/>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b="1" u="sng">
                <a:latin typeface="Arial Narrow" panose="020B0606020202030204" pitchFamily="34" charset="0"/>
              </a:rPr>
              <a:t>4.  GESTIÓN DE PELIGROS Y RIESGOS)</a:t>
            </a:r>
          </a:p>
        </c:rich>
      </c:tx>
      <c:overlay val="0"/>
      <c:spPr>
        <a:noFill/>
        <a:ln>
          <a:noFill/>
        </a:ln>
        <a:effectLst/>
      </c:spPr>
    </c:title>
    <c:autoTitleDeleted val="0"/>
    <c:plotArea>
      <c:layout/>
      <c:barChart>
        <c:barDir val="col"/>
        <c:grouping val="clustered"/>
        <c:varyColors val="0"/>
        <c:ser>
          <c:idx val="0"/>
          <c:order val="0"/>
          <c:tx>
            <c:strRef>
              <c:f>'GRÁFICAS COMPONENTES'!$R$5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COMPONENTES'!$P$6:$Q$7</c:f>
              <c:multiLvlStrCache>
                <c:ptCount val="2"/>
                <c:lvl>
                  <c:pt idx="0">
                    <c:v>E 4.1 Estándar: Identificación de peligros, evaluación de los riesgos </c:v>
                  </c:pt>
                  <c:pt idx="1">
                    <c:v>E 4.2  Medidas de prevención y control para intervenir los peligros / riesgos   </c:v>
                  </c:pt>
                </c:lvl>
                <c:lvl>
                  <c:pt idx="0">
                    <c:v>1</c:v>
                  </c:pt>
                  <c:pt idx="1">
                    <c:v>2</c:v>
                  </c:pt>
                </c:lvl>
              </c:multiLvlStrCache>
            </c:multiLvlStrRef>
          </c:cat>
          <c:val>
            <c:numRef>
              <c:f>'GRÁFICAS COMPONENTES'!$R$6:$R$7</c:f>
              <c:numCache>
                <c:formatCode>0%</c:formatCode>
                <c:ptCount val="2"/>
                <c:pt idx="0">
                  <c:v>0.15</c:v>
                </c:pt>
                <c:pt idx="1">
                  <c:v>0.15</c:v>
                </c:pt>
              </c:numCache>
            </c:numRef>
          </c:val>
          <c:extLst>
            <c:ext xmlns:c16="http://schemas.microsoft.com/office/drawing/2014/chart" uri="{C3380CC4-5D6E-409C-BE32-E72D297353CC}">
              <c16:uniqueId val="{00000000-6F8F-49CE-9C5A-7A6CB70F646D}"/>
            </c:ext>
          </c:extLst>
        </c:ser>
        <c:ser>
          <c:idx val="1"/>
          <c:order val="1"/>
          <c:tx>
            <c:strRef>
              <c:f>'GRÁFICAS COMPONENTES'!$S$5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'GRÁFICAS COMPONENTES'!$P$6:$Q$7</c:f>
              <c:multiLvlStrCache>
                <c:ptCount val="2"/>
                <c:lvl>
                  <c:pt idx="0">
                    <c:v>E 4.1 Estándar: Identificación de peligros, evaluación de los riesgos </c:v>
                  </c:pt>
                  <c:pt idx="1">
                    <c:v>E 4.2  Medidas de prevención y control para intervenir los peligros / riesgos   </c:v>
                  </c:pt>
                </c:lvl>
                <c:lvl>
                  <c:pt idx="0">
                    <c:v>1</c:v>
                  </c:pt>
                  <c:pt idx="1">
                    <c:v>2</c:v>
                  </c:pt>
                </c:lvl>
              </c:multiLvlStrCache>
            </c:multiLvlStrRef>
          </c:cat>
          <c:val>
            <c:numRef>
              <c:f>'GRÁFICAS COMPONENTES'!$S$6:$S$7</c:f>
              <c:numCache>
                <c:formatCode>0.00%</c:formatCode>
                <c:ptCount val="2"/>
                <c:pt idx="0">
                  <c:v>0.03</c:v>
                </c:pt>
                <c:pt idx="1">
                  <c:v>0</c:v>
                </c:pt>
              </c:numCache>
            </c:numRef>
          </c:val>
          <c:extLst>
            <c:ext xmlns:c16="http://schemas.microsoft.com/office/drawing/2014/chart" uri="{C3380CC4-5D6E-409C-BE32-E72D297353CC}">
              <c16:uniqueId val="{00000001-6F8F-49CE-9C5A-7A6CB70F646D}"/>
            </c:ext>
          </c:extLst>
        </c:ser>
        <c:dLbls>
          <c:showLegendKey val="0"/>
          <c:showVal val="0"/>
          <c:showCatName val="0"/>
          <c:showSerName val="0"/>
          <c:showPercent val="0"/>
          <c:showBubbleSize val="0"/>
        </c:dLbls>
        <c:gapWidth val="219"/>
        <c:overlap val="-27"/>
        <c:axId val="386916568"/>
        <c:axId val="386918136"/>
      </c:barChart>
      <c:catAx>
        <c:axId val="386916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8136"/>
        <c:crosses val="autoZero"/>
        <c:auto val="1"/>
        <c:lblAlgn val="ctr"/>
        <c:lblOffset val="100"/>
        <c:noMultiLvlLbl val="0"/>
      </c:catAx>
      <c:valAx>
        <c:axId val="386918136"/>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6916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b="1" u="sng">
                <a:latin typeface="Arial Narrow" panose="020B0606020202030204" pitchFamily="34" charset="0"/>
              </a:rPr>
              <a:t>5.  GESTIÓN DE AMENAZAS </a:t>
            </a:r>
          </a:p>
        </c:rich>
      </c:tx>
      <c:overlay val="0"/>
      <c:spPr>
        <a:noFill/>
        <a:ln>
          <a:noFill/>
        </a:ln>
        <a:effectLst/>
      </c:spPr>
    </c:title>
    <c:autoTitleDeleted val="0"/>
    <c:plotArea>
      <c:layout>
        <c:manualLayout>
          <c:layoutTarget val="inner"/>
          <c:xMode val="edge"/>
          <c:yMode val="edge"/>
          <c:x val="9.3440461989171122E-2"/>
          <c:y val="0.1006427623770986"/>
          <c:w val="0.87127487259507985"/>
          <c:h val="0.726313227516312"/>
        </c:manualLayout>
      </c:layout>
      <c:barChart>
        <c:barDir val="col"/>
        <c:grouping val="clustered"/>
        <c:varyColors val="0"/>
        <c:ser>
          <c:idx val="0"/>
          <c:order val="0"/>
          <c:tx>
            <c:strRef>
              <c:f>'GRÁFICAS COMPONENTES'!$W$5</c:f>
              <c:strCache>
                <c:ptCount val="1"/>
                <c:pt idx="0">
                  <c:v>% PROYECTADO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COMPONENTES'!$V$6</c:f>
              <c:strCache>
                <c:ptCount val="1"/>
                <c:pt idx="0">
                  <c:v>E. Estandar: Gestión de amenazas   </c:v>
                </c:pt>
              </c:strCache>
            </c:strRef>
          </c:cat>
          <c:val>
            <c:numRef>
              <c:f>'GRÁFICAS COMPONENTES'!$W$6</c:f>
              <c:numCache>
                <c:formatCode>0%</c:formatCode>
                <c:ptCount val="1"/>
                <c:pt idx="0">
                  <c:v>0.1</c:v>
                </c:pt>
              </c:numCache>
            </c:numRef>
          </c:val>
          <c:extLst>
            <c:ext xmlns:c16="http://schemas.microsoft.com/office/drawing/2014/chart" uri="{C3380CC4-5D6E-409C-BE32-E72D297353CC}">
              <c16:uniqueId val="{00000000-C23A-440C-BBA1-058F13F7DD89}"/>
            </c:ext>
          </c:extLst>
        </c:ser>
        <c:ser>
          <c:idx val="1"/>
          <c:order val="1"/>
          <c:tx>
            <c:strRef>
              <c:f>'GRÁFICAS COMPONENTES'!$X$5</c:f>
              <c:strCache>
                <c:ptCount val="1"/>
                <c:pt idx="0">
                  <c:v>% CUMPLIMIENTO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 COMPONENTES'!$V$6</c:f>
              <c:strCache>
                <c:ptCount val="1"/>
                <c:pt idx="0">
                  <c:v>E. Estandar: Gestión de amenazas   </c:v>
                </c:pt>
              </c:strCache>
            </c:strRef>
          </c:cat>
          <c:val>
            <c:numRef>
              <c:f>'GRÁFICAS COMPONENTES'!$X$6</c:f>
              <c:numCache>
                <c:formatCode>0.00%</c:formatCode>
                <c:ptCount val="1"/>
                <c:pt idx="0">
                  <c:v>0</c:v>
                </c:pt>
              </c:numCache>
            </c:numRef>
          </c:val>
          <c:extLst>
            <c:ext xmlns:c16="http://schemas.microsoft.com/office/drawing/2014/chart" uri="{C3380CC4-5D6E-409C-BE32-E72D297353CC}">
              <c16:uniqueId val="{00000001-C23A-440C-BBA1-058F13F7DD89}"/>
            </c:ext>
          </c:extLst>
        </c:ser>
        <c:dLbls>
          <c:showLegendKey val="0"/>
          <c:showVal val="0"/>
          <c:showCatName val="0"/>
          <c:showSerName val="0"/>
          <c:showPercent val="0"/>
          <c:showBubbleSize val="0"/>
        </c:dLbls>
        <c:gapWidth val="219"/>
        <c:overlap val="-27"/>
        <c:axId val="388225920"/>
        <c:axId val="388224352"/>
      </c:barChart>
      <c:catAx>
        <c:axId val="38822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4352"/>
        <c:crosses val="autoZero"/>
        <c:auto val="1"/>
        <c:lblAlgn val="ctr"/>
        <c:lblOffset val="100"/>
        <c:noMultiLvlLbl val="0"/>
      </c:catAx>
      <c:valAx>
        <c:axId val="388224352"/>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388225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dbl" algn="ctr">
      <a:solidFill>
        <a:schemeClr val="tx1">
          <a:lumMod val="65000"/>
          <a:lumOff val="3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261066</xdr:colOff>
      <xdr:row>8</xdr:row>
      <xdr:rowOff>40821</xdr:rowOff>
    </xdr:from>
    <xdr:to>
      <xdr:col>9</xdr:col>
      <xdr:colOff>722691</xdr:colOff>
      <xdr:row>12</xdr:row>
      <xdr:rowOff>159469</xdr:rowOff>
    </xdr:to>
    <xdr:pic>
      <xdr:nvPicPr>
        <xdr:cNvPr id="6" name="Imagen 5" descr="Resultado de image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7887" y="1428750"/>
          <a:ext cx="1509374" cy="1248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xdr:row>
      <xdr:rowOff>65315</xdr:rowOff>
    </xdr:from>
    <xdr:to>
      <xdr:col>11</xdr:col>
      <xdr:colOff>238488</xdr:colOff>
      <xdr:row>8</xdr:row>
      <xdr:rowOff>0</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76171" y="391886"/>
          <a:ext cx="1566545" cy="13171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78049</xdr:colOff>
      <xdr:row>9</xdr:row>
      <xdr:rowOff>37305</xdr:rowOff>
    </xdr:from>
    <xdr:to>
      <xdr:col>4</xdr:col>
      <xdr:colOff>21165</xdr:colOff>
      <xdr:row>24</xdr:row>
      <xdr:rowOff>158750</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74085</xdr:colOff>
      <xdr:row>9</xdr:row>
      <xdr:rowOff>105833</xdr:rowOff>
    </xdr:from>
    <xdr:to>
      <xdr:col>8</xdr:col>
      <xdr:colOff>709084</xdr:colOff>
      <xdr:row>24</xdr:row>
      <xdr:rowOff>169334</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42334</xdr:colOff>
      <xdr:row>9</xdr:row>
      <xdr:rowOff>116417</xdr:rowOff>
    </xdr:from>
    <xdr:to>
      <xdr:col>13</xdr:col>
      <xdr:colOff>721785</xdr:colOff>
      <xdr:row>25</xdr:row>
      <xdr:rowOff>10583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3175</xdr:colOff>
      <xdr:row>9</xdr:row>
      <xdr:rowOff>148167</xdr:rowOff>
    </xdr:from>
    <xdr:to>
      <xdr:col>18</xdr:col>
      <xdr:colOff>582082</xdr:colOff>
      <xdr:row>25</xdr:row>
      <xdr:rowOff>31750</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59906</xdr:colOff>
      <xdr:row>7</xdr:row>
      <xdr:rowOff>63006</xdr:rowOff>
    </xdr:from>
    <xdr:to>
      <xdr:col>4</xdr:col>
      <xdr:colOff>27215</xdr:colOff>
      <xdr:row>16</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16</xdr:row>
      <xdr:rowOff>21166</xdr:rowOff>
    </xdr:from>
    <xdr:to>
      <xdr:col>9</xdr:col>
      <xdr:colOff>0</xdr:colOff>
      <xdr:row>36</xdr:row>
      <xdr:rowOff>176893</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97218</xdr:colOff>
      <xdr:row>8</xdr:row>
      <xdr:rowOff>45354</xdr:rowOff>
    </xdr:from>
    <xdr:to>
      <xdr:col>14</xdr:col>
      <xdr:colOff>40821</xdr:colOff>
      <xdr:row>16</xdr:row>
      <xdr:rowOff>40822</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167218</xdr:colOff>
      <xdr:row>7</xdr:row>
      <xdr:rowOff>50193</xdr:rowOff>
    </xdr:from>
    <xdr:to>
      <xdr:col>19</xdr:col>
      <xdr:colOff>13607</xdr:colOff>
      <xdr:row>16</xdr:row>
      <xdr:rowOff>27215</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95701</xdr:colOff>
      <xdr:row>6</xdr:row>
      <xdr:rowOff>101296</xdr:rowOff>
    </xdr:from>
    <xdr:to>
      <xdr:col>23</xdr:col>
      <xdr:colOff>898071</xdr:colOff>
      <xdr:row>16</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95251</xdr:colOff>
      <xdr:row>6</xdr:row>
      <xdr:rowOff>54429</xdr:rowOff>
    </xdr:from>
    <xdr:to>
      <xdr:col>28</xdr:col>
      <xdr:colOff>925287</xdr:colOff>
      <xdr:row>15</xdr:row>
      <xdr:rowOff>408214</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27215</xdr:colOff>
      <xdr:row>6</xdr:row>
      <xdr:rowOff>81644</xdr:rowOff>
    </xdr:from>
    <xdr:to>
      <xdr:col>34</xdr:col>
      <xdr:colOff>54428</xdr:colOff>
      <xdr:row>15</xdr:row>
      <xdr:rowOff>408214</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0</xdr:colOff>
      <xdr:row>6</xdr:row>
      <xdr:rowOff>68036</xdr:rowOff>
    </xdr:from>
    <xdr:to>
      <xdr:col>38</xdr:col>
      <xdr:colOff>925285</xdr:colOff>
      <xdr:row>16</xdr:row>
      <xdr:rowOff>27215</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6"/>
  <sheetViews>
    <sheetView topLeftCell="K1" zoomScale="70" zoomScaleNormal="70" workbookViewId="0">
      <pane ySplit="2" topLeftCell="A7" activePane="bottomLeft" state="frozen"/>
      <selection pane="bottomLeft" activeCell="AE7" sqref="AE7"/>
    </sheetView>
  </sheetViews>
  <sheetFormatPr baseColWidth="10" defaultRowHeight="15" x14ac:dyDescent="0.25"/>
  <cols>
    <col min="1" max="1" width="11.5703125" style="26"/>
    <col min="2" max="2" width="15" customWidth="1"/>
  </cols>
  <sheetData>
    <row r="1" spans="1:46" x14ac:dyDescent="0.2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row>
    <row r="2" spans="1:46" x14ac:dyDescent="0.25">
      <c r="B2" s="7" t="s">
        <v>0</v>
      </c>
      <c r="C2" s="7" t="s">
        <v>4</v>
      </c>
      <c r="D2" s="7" t="s">
        <v>5</v>
      </c>
      <c r="E2" s="5" t="s">
        <v>18</v>
      </c>
      <c r="F2" s="5" t="s">
        <v>19</v>
      </c>
      <c r="G2" s="5" t="s">
        <v>20</v>
      </c>
      <c r="H2" s="5" t="s">
        <v>21</v>
      </c>
      <c r="I2" s="5" t="s">
        <v>22</v>
      </c>
      <c r="J2" s="5" t="s">
        <v>23</v>
      </c>
      <c r="K2" s="5" t="s">
        <v>24</v>
      </c>
      <c r="L2" s="5" t="s">
        <v>25</v>
      </c>
      <c r="M2" s="5" t="s">
        <v>41</v>
      </c>
      <c r="N2" s="5" t="s">
        <v>42</v>
      </c>
      <c r="O2" s="5" t="s">
        <v>43</v>
      </c>
      <c r="P2" s="5" t="s">
        <v>44</v>
      </c>
      <c r="Q2" s="5" t="s">
        <v>45</v>
      </c>
      <c r="R2" s="5" t="s">
        <v>46</v>
      </c>
      <c r="S2" s="5" t="s">
        <v>47</v>
      </c>
      <c r="T2" s="5" t="s">
        <v>48</v>
      </c>
      <c r="U2" s="5" t="s">
        <v>49</v>
      </c>
      <c r="V2" s="5" t="s">
        <v>50</v>
      </c>
      <c r="W2" s="9" t="s">
        <v>126</v>
      </c>
      <c r="X2" s="9" t="s">
        <v>167</v>
      </c>
      <c r="Y2" s="9" t="s">
        <v>168</v>
      </c>
      <c r="Z2" s="9" t="s">
        <v>169</v>
      </c>
      <c r="AA2" s="9" t="s">
        <v>170</v>
      </c>
      <c r="AB2" s="9" t="s">
        <v>171</v>
      </c>
      <c r="AC2" s="9" t="s">
        <v>172</v>
      </c>
      <c r="AD2" s="9" t="s">
        <v>173</v>
      </c>
      <c r="AE2" s="11" t="s">
        <v>174</v>
      </c>
      <c r="AF2" s="11" t="s">
        <v>175</v>
      </c>
      <c r="AG2" s="11" t="s">
        <v>176</v>
      </c>
      <c r="AH2" s="11" t="s">
        <v>218</v>
      </c>
      <c r="AI2" s="11" t="s">
        <v>219</v>
      </c>
      <c r="AJ2" s="11" t="s">
        <v>220</v>
      </c>
      <c r="AK2" s="11" t="s">
        <v>221</v>
      </c>
      <c r="AL2" s="11" t="s">
        <v>222</v>
      </c>
      <c r="AM2" s="11" t="s">
        <v>223</v>
      </c>
      <c r="AN2" s="11" t="s">
        <v>224</v>
      </c>
      <c r="AO2" s="13" t="s">
        <v>230</v>
      </c>
      <c r="AP2" s="13" t="s">
        <v>231</v>
      </c>
      <c r="AQ2" s="13" t="s">
        <v>232</v>
      </c>
      <c r="AR2" s="15" t="s">
        <v>233</v>
      </c>
      <c r="AS2" s="15" t="s">
        <v>234</v>
      </c>
    </row>
    <row r="3" spans="1:46" ht="150" x14ac:dyDescent="0.25">
      <c r="A3" s="29" t="s">
        <v>256</v>
      </c>
      <c r="B3" s="8" t="s">
        <v>1</v>
      </c>
      <c r="C3" s="8" t="s">
        <v>2</v>
      </c>
      <c r="D3" s="8" t="s">
        <v>3</v>
      </c>
      <c r="E3" s="6" t="s">
        <v>26</v>
      </c>
      <c r="F3" s="6" t="s">
        <v>31</v>
      </c>
      <c r="G3" s="6" t="s">
        <v>36</v>
      </c>
      <c r="H3" s="6" t="s">
        <v>51</v>
      </c>
      <c r="I3" s="6" t="s">
        <v>56</v>
      </c>
      <c r="J3" s="6" t="s">
        <v>61</v>
      </c>
      <c r="K3" s="6" t="s">
        <v>66</v>
      </c>
      <c r="L3" s="6" t="s">
        <v>71</v>
      </c>
      <c r="M3" s="6" t="s">
        <v>76</v>
      </c>
      <c r="N3" s="6" t="s">
        <v>81</v>
      </c>
      <c r="O3" s="6" t="s">
        <v>86</v>
      </c>
      <c r="P3" s="6" t="s">
        <v>91</v>
      </c>
      <c r="Q3" s="6" t="s">
        <v>96</v>
      </c>
      <c r="R3" s="6" t="s">
        <v>101</v>
      </c>
      <c r="S3" s="6" t="s">
        <v>106</v>
      </c>
      <c r="T3" s="6" t="s">
        <v>111</v>
      </c>
      <c r="U3" s="6" t="s">
        <v>116</v>
      </c>
      <c r="V3" s="6" t="s">
        <v>121</v>
      </c>
      <c r="W3" s="10" t="s">
        <v>127</v>
      </c>
      <c r="X3" s="10" t="s">
        <v>132</v>
      </c>
      <c r="Y3" s="10" t="s">
        <v>137</v>
      </c>
      <c r="Z3" s="10" t="s">
        <v>142</v>
      </c>
      <c r="AA3" s="10" t="s">
        <v>147</v>
      </c>
      <c r="AB3" s="10" t="s">
        <v>152</v>
      </c>
      <c r="AC3" s="10" t="s">
        <v>157</v>
      </c>
      <c r="AD3" s="10" t="s">
        <v>162</v>
      </c>
      <c r="AE3" s="12" t="s">
        <v>177</v>
      </c>
      <c r="AF3" s="12" t="s">
        <v>181</v>
      </c>
      <c r="AG3" s="12" t="s">
        <v>186</v>
      </c>
      <c r="AH3" s="12" t="s">
        <v>191</v>
      </c>
      <c r="AI3" s="12" t="s">
        <v>196</v>
      </c>
      <c r="AJ3" s="12" t="s">
        <v>201</v>
      </c>
      <c r="AK3" s="12" t="s">
        <v>206</v>
      </c>
      <c r="AL3" s="12" t="s">
        <v>211</v>
      </c>
      <c r="AM3" s="12" t="s">
        <v>216</v>
      </c>
      <c r="AN3" s="12" t="s">
        <v>225</v>
      </c>
      <c r="AO3" s="14" t="s">
        <v>228</v>
      </c>
      <c r="AP3" s="14" t="s">
        <v>235</v>
      </c>
      <c r="AQ3" s="14" t="s">
        <v>240</v>
      </c>
      <c r="AR3" s="16" t="s">
        <v>244</v>
      </c>
      <c r="AS3" s="16" t="s">
        <v>247</v>
      </c>
      <c r="AT3" t="s">
        <v>254</v>
      </c>
    </row>
    <row r="4" spans="1:46" ht="409.5" x14ac:dyDescent="0.25">
      <c r="A4" s="25" t="s">
        <v>264</v>
      </c>
      <c r="B4" s="2" t="s">
        <v>6</v>
      </c>
      <c r="C4" s="2" t="s">
        <v>10</v>
      </c>
      <c r="D4" s="2" t="s">
        <v>10</v>
      </c>
      <c r="E4" s="2" t="s">
        <v>27</v>
      </c>
      <c r="F4" s="2" t="s">
        <v>32</v>
      </c>
      <c r="G4" s="2" t="s">
        <v>37</v>
      </c>
      <c r="H4" s="2" t="s">
        <v>52</v>
      </c>
      <c r="I4" s="2" t="s">
        <v>57</v>
      </c>
      <c r="J4" s="2" t="s">
        <v>62</v>
      </c>
      <c r="K4" s="2" t="s">
        <v>67</v>
      </c>
      <c r="L4" s="2" t="s">
        <v>72</v>
      </c>
      <c r="M4" s="2" t="s">
        <v>77</v>
      </c>
      <c r="N4" s="2" t="s">
        <v>82</v>
      </c>
      <c r="O4" s="2" t="s">
        <v>87</v>
      </c>
      <c r="P4" s="2" t="s">
        <v>92</v>
      </c>
      <c r="Q4" s="2" t="s">
        <v>97</v>
      </c>
      <c r="R4" s="2" t="s">
        <v>102</v>
      </c>
      <c r="S4" s="2" t="s">
        <v>107</v>
      </c>
      <c r="T4" s="2" t="s">
        <v>112</v>
      </c>
      <c r="U4" s="2" t="s">
        <v>117</v>
      </c>
      <c r="V4" s="2" t="s">
        <v>122</v>
      </c>
      <c r="W4" s="2" t="s">
        <v>128</v>
      </c>
      <c r="X4" s="2" t="s">
        <v>133</v>
      </c>
      <c r="Y4" s="2" t="s">
        <v>138</v>
      </c>
      <c r="Z4" s="2" t="s">
        <v>143</v>
      </c>
      <c r="AA4" s="2" t="s">
        <v>148</v>
      </c>
      <c r="AB4" s="2" t="s">
        <v>153</v>
      </c>
      <c r="AC4" s="2" t="s">
        <v>158</v>
      </c>
      <c r="AD4" s="2" t="s">
        <v>163</v>
      </c>
      <c r="AE4" s="2" t="s">
        <v>178</v>
      </c>
      <c r="AF4" s="4" t="s">
        <v>182</v>
      </c>
      <c r="AG4" s="2" t="s">
        <v>187</v>
      </c>
      <c r="AH4" s="2" t="s">
        <v>192</v>
      </c>
      <c r="AI4" s="2" t="s">
        <v>197</v>
      </c>
      <c r="AJ4" s="2" t="s">
        <v>202</v>
      </c>
      <c r="AK4" s="2" t="s">
        <v>207</v>
      </c>
      <c r="AL4" s="2" t="s">
        <v>212</v>
      </c>
      <c r="AM4" s="2" t="s">
        <v>278</v>
      </c>
      <c r="AN4" s="2" t="s">
        <v>226</v>
      </c>
      <c r="AO4" s="2" t="s">
        <v>229</v>
      </c>
      <c r="AP4" s="2" t="s">
        <v>236</v>
      </c>
      <c r="AQ4" s="2" t="s">
        <v>279</v>
      </c>
      <c r="AR4" s="2" t="s">
        <v>245</v>
      </c>
      <c r="AS4" s="2" t="s">
        <v>248</v>
      </c>
      <c r="AT4">
        <v>0</v>
      </c>
    </row>
    <row r="5" spans="1:46" ht="409.5" x14ac:dyDescent="0.25">
      <c r="A5" s="25" t="s">
        <v>265</v>
      </c>
      <c r="B5" s="2" t="s">
        <v>7</v>
      </c>
      <c r="C5" s="2" t="s">
        <v>11</v>
      </c>
      <c r="D5" s="2" t="s">
        <v>15</v>
      </c>
      <c r="E5" s="2" t="s">
        <v>28</v>
      </c>
      <c r="F5" s="2" t="s">
        <v>33</v>
      </c>
      <c r="G5" s="2" t="s">
        <v>38</v>
      </c>
      <c r="H5" s="2" t="s">
        <v>53</v>
      </c>
      <c r="I5" s="2" t="s">
        <v>58</v>
      </c>
      <c r="J5" s="2" t="s">
        <v>63</v>
      </c>
      <c r="K5" s="2" t="s">
        <v>68</v>
      </c>
      <c r="L5" s="2" t="s">
        <v>73</v>
      </c>
      <c r="M5" s="2" t="s">
        <v>78</v>
      </c>
      <c r="N5" s="2" t="s">
        <v>83</v>
      </c>
      <c r="O5" s="2" t="s">
        <v>88</v>
      </c>
      <c r="P5" s="2" t="s">
        <v>93</v>
      </c>
      <c r="Q5" s="2" t="s">
        <v>98</v>
      </c>
      <c r="R5" s="2" t="s">
        <v>103</v>
      </c>
      <c r="S5" s="2" t="s">
        <v>108</v>
      </c>
      <c r="T5" s="2" t="s">
        <v>113</v>
      </c>
      <c r="U5" s="2" t="s">
        <v>118</v>
      </c>
      <c r="V5" s="2" t="s">
        <v>123</v>
      </c>
      <c r="W5" s="2" t="s">
        <v>129</v>
      </c>
      <c r="X5" s="2" t="s">
        <v>134</v>
      </c>
      <c r="Y5" s="2" t="s">
        <v>139</v>
      </c>
      <c r="Z5" s="2" t="s">
        <v>144</v>
      </c>
      <c r="AA5" s="2" t="s">
        <v>149</v>
      </c>
      <c r="AB5" s="2" t="s">
        <v>154</v>
      </c>
      <c r="AC5" s="2" t="s">
        <v>159</v>
      </c>
      <c r="AD5" s="2" t="s">
        <v>164</v>
      </c>
      <c r="AE5" s="2" t="s">
        <v>179</v>
      </c>
      <c r="AF5" s="2" t="s">
        <v>183</v>
      </c>
      <c r="AG5" s="2" t="s">
        <v>188</v>
      </c>
      <c r="AH5" s="2" t="s">
        <v>193</v>
      </c>
      <c r="AI5" s="2" t="s">
        <v>198</v>
      </c>
      <c r="AJ5" s="2" t="s">
        <v>203</v>
      </c>
      <c r="AK5" s="2" t="s">
        <v>208</v>
      </c>
      <c r="AL5" s="2" t="s">
        <v>213</v>
      </c>
      <c r="AM5" s="2" t="s">
        <v>280</v>
      </c>
      <c r="AN5" s="2" t="s">
        <v>227</v>
      </c>
      <c r="AO5" s="2" t="s">
        <v>281</v>
      </c>
      <c r="AP5" s="2" t="s">
        <v>237</v>
      </c>
      <c r="AQ5" s="2" t="s">
        <v>241</v>
      </c>
      <c r="AR5" s="2" t="s">
        <v>282</v>
      </c>
      <c r="AS5" s="2" t="s">
        <v>249</v>
      </c>
      <c r="AT5">
        <v>0.4</v>
      </c>
    </row>
    <row r="6" spans="1:46" ht="409.5" x14ac:dyDescent="0.25">
      <c r="A6" s="25" t="s">
        <v>266</v>
      </c>
      <c r="B6" s="2" t="s">
        <v>8</v>
      </c>
      <c r="C6" s="2" t="s">
        <v>12</v>
      </c>
      <c r="D6" s="2" t="s">
        <v>16</v>
      </c>
      <c r="E6" s="2" t="s">
        <v>29</v>
      </c>
      <c r="F6" s="2" t="s">
        <v>34</v>
      </c>
      <c r="G6" s="2" t="s">
        <v>39</v>
      </c>
      <c r="H6" s="2" t="s">
        <v>54</v>
      </c>
      <c r="I6" s="2" t="s">
        <v>59</v>
      </c>
      <c r="J6" s="2" t="s">
        <v>64</v>
      </c>
      <c r="K6" s="2" t="s">
        <v>69</v>
      </c>
      <c r="L6" s="2" t="s">
        <v>74</v>
      </c>
      <c r="M6" s="2" t="s">
        <v>79</v>
      </c>
      <c r="N6" s="2" t="s">
        <v>84</v>
      </c>
      <c r="O6" s="2" t="s">
        <v>89</v>
      </c>
      <c r="P6" s="2" t="s">
        <v>94</v>
      </c>
      <c r="Q6" s="2" t="s">
        <v>99</v>
      </c>
      <c r="R6" s="2" t="s">
        <v>104</v>
      </c>
      <c r="S6" s="2" t="s">
        <v>109</v>
      </c>
      <c r="T6" s="2" t="s">
        <v>114</v>
      </c>
      <c r="U6" s="2" t="s">
        <v>119</v>
      </c>
      <c r="V6" s="2" t="s">
        <v>124</v>
      </c>
      <c r="W6" s="2" t="s">
        <v>130</v>
      </c>
      <c r="X6" s="2" t="s">
        <v>135</v>
      </c>
      <c r="Y6" s="2" t="s">
        <v>140</v>
      </c>
      <c r="Z6" s="2" t="s">
        <v>145</v>
      </c>
      <c r="AA6" s="2" t="s">
        <v>150</v>
      </c>
      <c r="AB6" s="2" t="s">
        <v>155</v>
      </c>
      <c r="AC6" s="2" t="s">
        <v>160</v>
      </c>
      <c r="AD6" s="2" t="s">
        <v>165</v>
      </c>
      <c r="AE6" s="2" t="s">
        <v>180</v>
      </c>
      <c r="AF6" s="2" t="s">
        <v>184</v>
      </c>
      <c r="AG6" s="2" t="s">
        <v>189</v>
      </c>
      <c r="AH6" s="2" t="s">
        <v>194</v>
      </c>
      <c r="AI6" s="2" t="s">
        <v>199</v>
      </c>
      <c r="AJ6" s="2" t="s">
        <v>204</v>
      </c>
      <c r="AK6" s="2" t="s">
        <v>209</v>
      </c>
      <c r="AL6" s="2" t="s">
        <v>214</v>
      </c>
      <c r="AM6" s="2" t="s">
        <v>283</v>
      </c>
      <c r="AN6" s="2" t="s">
        <v>284</v>
      </c>
      <c r="AO6" s="2" t="s">
        <v>285</v>
      </c>
      <c r="AP6" s="2" t="s">
        <v>238</v>
      </c>
      <c r="AQ6" s="2" t="s">
        <v>242</v>
      </c>
      <c r="AR6" s="2" t="s">
        <v>286</v>
      </c>
      <c r="AS6" s="2" t="s">
        <v>287</v>
      </c>
      <c r="AT6">
        <v>0.8</v>
      </c>
    </row>
    <row r="7" spans="1:46" ht="408.6" customHeight="1" x14ac:dyDescent="0.25">
      <c r="A7" s="25" t="s">
        <v>267</v>
      </c>
      <c r="B7" s="2" t="s">
        <v>9</v>
      </c>
      <c r="C7" s="2" t="s">
        <v>13</v>
      </c>
      <c r="D7" s="2" t="s">
        <v>17</v>
      </c>
      <c r="E7" s="2" t="s">
        <v>30</v>
      </c>
      <c r="F7" s="2" t="s">
        <v>35</v>
      </c>
      <c r="G7" s="2" t="s">
        <v>40</v>
      </c>
      <c r="H7" s="2" t="s">
        <v>55</v>
      </c>
      <c r="I7" s="2" t="s">
        <v>60</v>
      </c>
      <c r="J7" s="2" t="s">
        <v>65</v>
      </c>
      <c r="K7" s="2" t="s">
        <v>70</v>
      </c>
      <c r="L7" s="2" t="s">
        <v>75</v>
      </c>
      <c r="M7" s="2" t="s">
        <v>80</v>
      </c>
      <c r="N7" s="2" t="s">
        <v>85</v>
      </c>
      <c r="O7" s="2" t="s">
        <v>90</v>
      </c>
      <c r="P7" s="2" t="s">
        <v>95</v>
      </c>
      <c r="Q7" s="2" t="s">
        <v>100</v>
      </c>
      <c r="R7" s="2" t="s">
        <v>105</v>
      </c>
      <c r="S7" s="2" t="s">
        <v>110</v>
      </c>
      <c r="T7" s="2" t="s">
        <v>115</v>
      </c>
      <c r="U7" s="2" t="s">
        <v>120</v>
      </c>
      <c r="V7" s="2" t="s">
        <v>125</v>
      </c>
      <c r="W7" s="2" t="s">
        <v>131</v>
      </c>
      <c r="X7" s="2" t="s">
        <v>136</v>
      </c>
      <c r="Y7" s="2" t="s">
        <v>141</v>
      </c>
      <c r="Z7" s="2" t="s">
        <v>146</v>
      </c>
      <c r="AA7" s="2" t="s">
        <v>151</v>
      </c>
      <c r="AB7" s="2" t="s">
        <v>156</v>
      </c>
      <c r="AC7" s="2" t="s">
        <v>161</v>
      </c>
      <c r="AD7" s="2" t="s">
        <v>166</v>
      </c>
      <c r="AE7" s="2" t="s">
        <v>294</v>
      </c>
      <c r="AF7" s="2" t="s">
        <v>185</v>
      </c>
      <c r="AG7" s="2" t="s">
        <v>190</v>
      </c>
      <c r="AH7" s="2" t="s">
        <v>195</v>
      </c>
      <c r="AI7" s="2" t="s">
        <v>200</v>
      </c>
      <c r="AJ7" s="2" t="s">
        <v>205</v>
      </c>
      <c r="AK7" s="2" t="s">
        <v>210</v>
      </c>
      <c r="AL7" s="2" t="s">
        <v>215</v>
      </c>
      <c r="AM7" s="2" t="s">
        <v>217</v>
      </c>
      <c r="AN7" s="2" t="s">
        <v>288</v>
      </c>
      <c r="AO7" s="2" t="s">
        <v>289</v>
      </c>
      <c r="AP7" s="2" t="s">
        <v>239</v>
      </c>
      <c r="AQ7" s="2" t="s">
        <v>243</v>
      </c>
      <c r="AR7" s="2" t="s">
        <v>246</v>
      </c>
      <c r="AS7" s="2" t="s">
        <v>290</v>
      </c>
      <c r="AT7">
        <v>1</v>
      </c>
    </row>
    <row r="8" spans="1:46" ht="42.75" x14ac:dyDescent="0.25">
      <c r="A8" s="25" t="s">
        <v>251</v>
      </c>
      <c r="B8" s="2" t="s">
        <v>251</v>
      </c>
      <c r="C8" s="2" t="s">
        <v>14</v>
      </c>
      <c r="D8" s="2" t="s">
        <v>251</v>
      </c>
      <c r="E8" s="2" t="s">
        <v>251</v>
      </c>
      <c r="F8" s="2" t="s">
        <v>251</v>
      </c>
      <c r="G8" s="2" t="s">
        <v>251</v>
      </c>
      <c r="H8" s="2" t="s">
        <v>251</v>
      </c>
      <c r="I8" s="2" t="s">
        <v>251</v>
      </c>
      <c r="J8" s="2" t="s">
        <v>251</v>
      </c>
      <c r="K8" s="2" t="s">
        <v>251</v>
      </c>
      <c r="L8" s="2" t="s">
        <v>251</v>
      </c>
      <c r="M8" s="2" t="s">
        <v>251</v>
      </c>
      <c r="N8" s="2" t="s">
        <v>251</v>
      </c>
      <c r="O8" s="2" t="s">
        <v>251</v>
      </c>
      <c r="P8" s="2" t="s">
        <v>251</v>
      </c>
      <c r="Q8" s="2" t="s">
        <v>251</v>
      </c>
      <c r="R8" s="2" t="s">
        <v>251</v>
      </c>
      <c r="S8" s="2" t="s">
        <v>251</v>
      </c>
      <c r="T8" s="2" t="s">
        <v>251</v>
      </c>
      <c r="U8" s="2" t="s">
        <v>251</v>
      </c>
      <c r="V8" s="2" t="s">
        <v>251</v>
      </c>
      <c r="W8" s="2" t="s">
        <v>251</v>
      </c>
      <c r="X8" s="2" t="s">
        <v>251</v>
      </c>
      <c r="Y8" s="2" t="s">
        <v>251</v>
      </c>
      <c r="Z8" s="2" t="s">
        <v>251</v>
      </c>
      <c r="AA8" s="2" t="s">
        <v>251</v>
      </c>
      <c r="AB8" s="2" t="s">
        <v>251</v>
      </c>
      <c r="AC8" s="2" t="s">
        <v>251</v>
      </c>
      <c r="AD8" s="2" t="s">
        <v>251</v>
      </c>
      <c r="AE8" s="2" t="s">
        <v>251</v>
      </c>
      <c r="AF8" s="2" t="s">
        <v>251</v>
      </c>
      <c r="AG8" s="2" t="s">
        <v>251</v>
      </c>
      <c r="AH8" s="2" t="s">
        <v>251</v>
      </c>
      <c r="AI8" s="2" t="s">
        <v>251</v>
      </c>
      <c r="AJ8" s="2" t="s">
        <v>251</v>
      </c>
      <c r="AK8" s="2" t="s">
        <v>251</v>
      </c>
      <c r="AL8" s="2" t="s">
        <v>251</v>
      </c>
      <c r="AM8" s="2" t="s">
        <v>251</v>
      </c>
      <c r="AN8" s="2" t="s">
        <v>251</v>
      </c>
      <c r="AO8" s="2" t="s">
        <v>251</v>
      </c>
      <c r="AP8" s="2" t="s">
        <v>251</v>
      </c>
      <c r="AQ8" s="2" t="s">
        <v>251</v>
      </c>
      <c r="AR8" s="2" t="s">
        <v>251</v>
      </c>
      <c r="AS8" s="2" t="s">
        <v>251</v>
      </c>
      <c r="AT8">
        <v>1</v>
      </c>
    </row>
    <row r="11" spans="1:46" ht="30" x14ac:dyDescent="0.25">
      <c r="B11" s="3" t="s">
        <v>255</v>
      </c>
      <c r="C11" s="19" t="s">
        <v>257</v>
      </c>
    </row>
    <row r="12" spans="1:46" x14ac:dyDescent="0.25">
      <c r="B12" s="27" t="s">
        <v>264</v>
      </c>
      <c r="C12" s="28">
        <v>0</v>
      </c>
    </row>
    <row r="13" spans="1:46" x14ac:dyDescent="0.25">
      <c r="B13" s="27" t="s">
        <v>265</v>
      </c>
      <c r="C13" s="28">
        <v>0.35</v>
      </c>
    </row>
    <row r="14" spans="1:46" x14ac:dyDescent="0.25">
      <c r="B14" s="27" t="s">
        <v>266</v>
      </c>
      <c r="C14" s="28">
        <v>0.7</v>
      </c>
    </row>
    <row r="15" spans="1:46" x14ac:dyDescent="0.25">
      <c r="B15" s="27" t="s">
        <v>267</v>
      </c>
      <c r="C15" s="28">
        <v>1</v>
      </c>
    </row>
    <row r="16" spans="1:46" x14ac:dyDescent="0.25">
      <c r="B16" s="27" t="s">
        <v>251</v>
      </c>
      <c r="C16" s="28">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L235"/>
  <sheetViews>
    <sheetView tabSelected="1" zoomScale="70" zoomScaleNormal="70" zoomScaleSheetLayoutView="50" workbookViewId="0">
      <selection activeCell="H208" sqref="H208"/>
    </sheetView>
  </sheetViews>
  <sheetFormatPr baseColWidth="10" defaultColWidth="11.42578125" defaultRowHeight="12.75" x14ac:dyDescent="0.2"/>
  <cols>
    <col min="1" max="1" width="4.42578125" style="49" customWidth="1"/>
    <col min="2" max="2" width="6.7109375" style="50" customWidth="1"/>
    <col min="3" max="3" width="32.28515625" style="52" customWidth="1"/>
    <col min="4" max="4" width="68" style="51" customWidth="1"/>
    <col min="5" max="5" width="46.140625" style="51" customWidth="1"/>
    <col min="6" max="6" width="27.85546875" style="51" customWidth="1"/>
    <col min="7" max="7" width="9.28515625" style="55" customWidth="1"/>
    <col min="8" max="8" width="8.140625" style="134" customWidth="1"/>
    <col min="9" max="9" width="15.7109375" style="51" bestFit="1" customWidth="1"/>
    <col min="10" max="10" width="13.85546875" style="54" customWidth="1"/>
    <col min="11" max="11" width="19.28515625" style="51" customWidth="1"/>
    <col min="12" max="16384" width="11.42578125" style="49"/>
  </cols>
  <sheetData>
    <row r="3" spans="2:12" s="77" customFormat="1" ht="15.75" customHeight="1" x14ac:dyDescent="0.25">
      <c r="B3" s="140"/>
      <c r="C3" s="140"/>
      <c r="D3" s="250"/>
      <c r="E3" s="250"/>
      <c r="F3" s="250"/>
      <c r="G3" s="250"/>
      <c r="H3" s="250"/>
      <c r="I3" s="250"/>
      <c r="J3" s="138"/>
      <c r="K3" s="99"/>
    </row>
    <row r="4" spans="2:12" s="77" customFormat="1" ht="15.75" customHeight="1" x14ac:dyDescent="0.25">
      <c r="B4" s="227"/>
      <c r="C4" s="227"/>
      <c r="D4" s="229" t="s">
        <v>654</v>
      </c>
      <c r="E4" s="230"/>
      <c r="F4" s="230"/>
      <c r="G4" s="230"/>
      <c r="H4" s="230"/>
      <c r="I4" s="230"/>
      <c r="J4" s="231"/>
      <c r="K4" s="99"/>
      <c r="L4" s="136"/>
    </row>
    <row r="5" spans="2:12" s="77" customFormat="1" ht="20.25" customHeight="1" x14ac:dyDescent="0.25">
      <c r="B5" s="226" t="s">
        <v>660</v>
      </c>
      <c r="C5" s="226"/>
      <c r="D5" s="232"/>
      <c r="E5" s="233"/>
      <c r="F5" s="233"/>
      <c r="G5" s="233"/>
      <c r="H5" s="233"/>
      <c r="I5" s="233"/>
      <c r="J5" s="234"/>
      <c r="K5" s="99"/>
      <c r="L5" s="136"/>
    </row>
    <row r="6" spans="2:12" s="77" customFormat="1" ht="27.75" customHeight="1" x14ac:dyDescent="0.25">
      <c r="B6" s="227" t="s">
        <v>653</v>
      </c>
      <c r="C6" s="227"/>
      <c r="D6" s="228" t="s">
        <v>656</v>
      </c>
      <c r="E6" s="228"/>
      <c r="F6" s="228"/>
      <c r="G6" s="228"/>
      <c r="H6" s="228"/>
      <c r="I6" s="228"/>
      <c r="J6" s="228"/>
      <c r="K6" s="99"/>
      <c r="L6" s="136"/>
    </row>
    <row r="7" spans="2:12" s="77" customFormat="1" ht="15.75" customHeight="1" x14ac:dyDescent="0.25">
      <c r="B7" s="138"/>
      <c r="C7" s="138"/>
      <c r="D7" s="137"/>
      <c r="E7" s="137"/>
      <c r="F7" s="137"/>
      <c r="G7" s="137"/>
      <c r="H7" s="137"/>
      <c r="I7" s="137"/>
      <c r="J7" s="137"/>
      <c r="K7" s="99"/>
      <c r="L7" s="136"/>
    </row>
    <row r="8" spans="2:12" s="77" customFormat="1" ht="15.75" customHeight="1" thickBot="1" x14ac:dyDescent="0.3">
      <c r="B8" s="136"/>
      <c r="C8" s="136"/>
      <c r="D8" s="137"/>
      <c r="E8" s="137"/>
      <c r="F8" s="137"/>
      <c r="G8" s="137"/>
      <c r="H8" s="137"/>
      <c r="I8" s="137"/>
      <c r="J8" s="138"/>
      <c r="K8" s="139"/>
    </row>
    <row r="9" spans="2:12" ht="18.75" customHeight="1" x14ac:dyDescent="0.2">
      <c r="B9" s="253" t="s">
        <v>325</v>
      </c>
      <c r="C9" s="254"/>
      <c r="D9" s="205">
        <v>44247</v>
      </c>
      <c r="E9" s="206" t="s">
        <v>516</v>
      </c>
      <c r="F9" s="261" t="s">
        <v>663</v>
      </c>
      <c r="G9" s="261"/>
      <c r="H9" s="261"/>
      <c r="I9" s="261"/>
      <c r="J9" s="261"/>
      <c r="K9" s="270" t="s">
        <v>626</v>
      </c>
    </row>
    <row r="10" spans="2:12" ht="18.75" customHeight="1" x14ac:dyDescent="0.2">
      <c r="B10" s="251" t="s">
        <v>326</v>
      </c>
      <c r="C10" s="252"/>
      <c r="D10" s="141" t="s">
        <v>661</v>
      </c>
      <c r="E10" s="239" t="s">
        <v>514</v>
      </c>
      <c r="F10" s="241">
        <v>9</v>
      </c>
      <c r="G10" s="242"/>
      <c r="H10" s="243"/>
      <c r="I10" s="274"/>
      <c r="J10" s="274"/>
      <c r="K10" s="271"/>
    </row>
    <row r="11" spans="2:12" ht="31.5" customHeight="1" x14ac:dyDescent="0.2">
      <c r="B11" s="251" t="s">
        <v>513</v>
      </c>
      <c r="C11" s="252"/>
      <c r="D11" s="142" t="s">
        <v>655</v>
      </c>
      <c r="E11" s="240"/>
      <c r="F11" s="244"/>
      <c r="G11" s="245"/>
      <c r="H11" s="246"/>
      <c r="I11" s="274"/>
      <c r="J11" s="274"/>
      <c r="K11" s="271"/>
    </row>
    <row r="12" spans="2:12" ht="18.75" customHeight="1" x14ac:dyDescent="0.2">
      <c r="B12" s="255" t="s">
        <v>252</v>
      </c>
      <c r="C12" s="256"/>
      <c r="D12" s="141" t="s">
        <v>662</v>
      </c>
      <c r="E12" s="157" t="s">
        <v>512</v>
      </c>
      <c r="F12" s="262" t="s">
        <v>251</v>
      </c>
      <c r="G12" s="262"/>
      <c r="H12" s="262"/>
      <c r="I12" s="274"/>
      <c r="J12" s="274"/>
      <c r="K12" s="272">
        <f>K227</f>
        <v>0.08</v>
      </c>
    </row>
    <row r="13" spans="2:12" ht="18.75" customHeight="1" thickBot="1" x14ac:dyDescent="0.25">
      <c r="B13" s="257" t="s">
        <v>253</v>
      </c>
      <c r="C13" s="258"/>
      <c r="D13" s="207" t="s">
        <v>662</v>
      </c>
      <c r="E13" s="208" t="s">
        <v>515</v>
      </c>
      <c r="F13" s="263"/>
      <c r="G13" s="263"/>
      <c r="H13" s="263"/>
      <c r="I13" s="275"/>
      <c r="J13" s="275"/>
      <c r="K13" s="273"/>
    </row>
    <row r="14" spans="2:12" ht="18.75" customHeight="1" x14ac:dyDescent="0.2">
      <c r="B14" s="158"/>
      <c r="C14" s="158"/>
      <c r="D14" s="110"/>
      <c r="E14" s="114"/>
      <c r="F14" s="111"/>
      <c r="G14" s="111"/>
      <c r="H14" s="111"/>
      <c r="I14" s="112"/>
      <c r="J14" s="112"/>
      <c r="K14" s="159"/>
    </row>
    <row r="15" spans="2:12" ht="6.75" customHeight="1" thickBot="1" x14ac:dyDescent="0.25">
      <c r="B15" s="113"/>
      <c r="C15" s="113"/>
      <c r="D15" s="110"/>
      <c r="E15" s="114"/>
      <c r="F15" s="111"/>
      <c r="G15" s="111"/>
      <c r="H15" s="135"/>
      <c r="I15" s="112"/>
      <c r="J15" s="112"/>
      <c r="K15" s="112"/>
    </row>
    <row r="16" spans="2:12" ht="35.25" customHeight="1" x14ac:dyDescent="0.2">
      <c r="B16" s="259" t="s">
        <v>578</v>
      </c>
      <c r="C16" s="260"/>
      <c r="D16" s="260"/>
      <c r="E16" s="260"/>
      <c r="F16" s="260"/>
      <c r="G16" s="260"/>
      <c r="H16" s="260"/>
      <c r="I16" s="276" t="s">
        <v>577</v>
      </c>
      <c r="J16" s="276"/>
      <c r="K16" s="167">
        <f>SUM(K17+K53)</f>
        <v>0.01</v>
      </c>
    </row>
    <row r="17" spans="2:11" s="53" customFormat="1" ht="15.75" customHeight="1" x14ac:dyDescent="0.25">
      <c r="B17" s="249" t="s">
        <v>539</v>
      </c>
      <c r="C17" s="247"/>
      <c r="D17" s="247"/>
      <c r="E17" s="247"/>
      <c r="F17" s="247"/>
      <c r="G17" s="247"/>
      <c r="H17" s="247"/>
      <c r="I17" s="247" t="s">
        <v>541</v>
      </c>
      <c r="J17" s="247"/>
      <c r="K17" s="168">
        <f>SUM(K18+K43)</f>
        <v>0.01</v>
      </c>
    </row>
    <row r="18" spans="2:11" ht="22.5" customHeight="1" x14ac:dyDescent="0.2">
      <c r="B18" s="249" t="s">
        <v>517</v>
      </c>
      <c r="C18" s="247"/>
      <c r="D18" s="247"/>
      <c r="E18" s="247"/>
      <c r="F18" s="247"/>
      <c r="G18" s="247"/>
      <c r="H18" s="247"/>
      <c r="I18" s="247" t="s">
        <v>540</v>
      </c>
      <c r="J18" s="247"/>
      <c r="K18" s="168">
        <f>SUM(K21:K42)</f>
        <v>0.01</v>
      </c>
    </row>
    <row r="19" spans="2:11" s="109" customFormat="1" ht="24" x14ac:dyDescent="0.25">
      <c r="B19" s="237" t="s">
        <v>339</v>
      </c>
      <c r="C19" s="235" t="s">
        <v>331</v>
      </c>
      <c r="D19" s="235" t="s">
        <v>332</v>
      </c>
      <c r="E19" s="235" t="s">
        <v>333</v>
      </c>
      <c r="F19" s="235"/>
      <c r="G19" s="160" t="s">
        <v>334</v>
      </c>
      <c r="H19" s="161" t="s">
        <v>338</v>
      </c>
      <c r="I19" s="235" t="s">
        <v>335</v>
      </c>
      <c r="J19" s="235"/>
      <c r="K19" s="265" t="s">
        <v>250</v>
      </c>
    </row>
    <row r="20" spans="2:11" ht="18.75" customHeight="1" thickBot="1" x14ac:dyDescent="0.25">
      <c r="B20" s="238"/>
      <c r="C20" s="236"/>
      <c r="D20" s="236"/>
      <c r="E20" s="236"/>
      <c r="F20" s="236"/>
      <c r="G20" s="172">
        <v>5.0000000000000001E-3</v>
      </c>
      <c r="H20" s="170">
        <v>0</v>
      </c>
      <c r="I20" s="171" t="s">
        <v>336</v>
      </c>
      <c r="J20" s="172" t="s">
        <v>337</v>
      </c>
      <c r="K20" s="267"/>
    </row>
    <row r="21" spans="2:11" ht="244.9" customHeight="1" x14ac:dyDescent="0.2">
      <c r="B21" s="175" t="s">
        <v>329</v>
      </c>
      <c r="C21" s="176" t="s">
        <v>521</v>
      </c>
      <c r="D21" s="177" t="s">
        <v>645</v>
      </c>
      <c r="E21" s="264" t="s">
        <v>658</v>
      </c>
      <c r="F21" s="264"/>
      <c r="G21" s="178"/>
      <c r="H21" s="179">
        <v>0</v>
      </c>
      <c r="I21" s="176"/>
      <c r="J21" s="178"/>
      <c r="K21" s="180">
        <v>0</v>
      </c>
    </row>
    <row r="22" spans="2:11" s="109" customFormat="1" ht="24" x14ac:dyDescent="0.25">
      <c r="B22" s="237" t="s">
        <v>339</v>
      </c>
      <c r="C22" s="235" t="s">
        <v>331</v>
      </c>
      <c r="D22" s="235" t="s">
        <v>332</v>
      </c>
      <c r="E22" s="235" t="s">
        <v>333</v>
      </c>
      <c r="F22" s="235"/>
      <c r="G22" s="160" t="s">
        <v>334</v>
      </c>
      <c r="H22" s="161" t="s">
        <v>338</v>
      </c>
      <c r="I22" s="235" t="s">
        <v>335</v>
      </c>
      <c r="J22" s="235"/>
      <c r="K22" s="265" t="s">
        <v>250</v>
      </c>
    </row>
    <row r="23" spans="2:11" ht="18.75" customHeight="1" x14ac:dyDescent="0.2">
      <c r="B23" s="237"/>
      <c r="C23" s="235"/>
      <c r="D23" s="235"/>
      <c r="E23" s="235"/>
      <c r="F23" s="235"/>
      <c r="G23" s="162">
        <v>5.0000000000000001E-3</v>
      </c>
      <c r="H23" s="163">
        <v>0</v>
      </c>
      <c r="I23" s="164" t="s">
        <v>336</v>
      </c>
      <c r="J23" s="162" t="s">
        <v>337</v>
      </c>
      <c r="K23" s="265"/>
    </row>
    <row r="24" spans="2:11" ht="56.45" customHeight="1" x14ac:dyDescent="0.2">
      <c r="B24" s="181" t="s">
        <v>342</v>
      </c>
      <c r="C24" s="143" t="s">
        <v>627</v>
      </c>
      <c r="D24" s="173" t="s">
        <v>340</v>
      </c>
      <c r="E24" s="248" t="s">
        <v>341</v>
      </c>
      <c r="F24" s="248"/>
      <c r="G24" s="145"/>
      <c r="H24" s="146">
        <v>0</v>
      </c>
      <c r="I24" s="143"/>
      <c r="J24" s="145"/>
      <c r="K24" s="182">
        <f>G24</f>
        <v>0</v>
      </c>
    </row>
    <row r="25" spans="2:11" s="109" customFormat="1" ht="24" x14ac:dyDescent="0.25">
      <c r="B25" s="237" t="s">
        <v>339</v>
      </c>
      <c r="C25" s="235" t="s">
        <v>331</v>
      </c>
      <c r="D25" s="235" t="s">
        <v>332</v>
      </c>
      <c r="E25" s="235" t="s">
        <v>333</v>
      </c>
      <c r="F25" s="235"/>
      <c r="G25" s="160" t="s">
        <v>334</v>
      </c>
      <c r="H25" s="161" t="s">
        <v>338</v>
      </c>
      <c r="I25" s="235" t="s">
        <v>335</v>
      </c>
      <c r="J25" s="235"/>
      <c r="K25" s="265" t="s">
        <v>250</v>
      </c>
    </row>
    <row r="26" spans="2:11" ht="18.75" customHeight="1" x14ac:dyDescent="0.2">
      <c r="B26" s="237"/>
      <c r="C26" s="235"/>
      <c r="D26" s="235"/>
      <c r="E26" s="235"/>
      <c r="F26" s="235"/>
      <c r="G26" s="162">
        <v>5.0000000000000001E-3</v>
      </c>
      <c r="H26" s="163">
        <v>0</v>
      </c>
      <c r="I26" s="164" t="s">
        <v>336</v>
      </c>
      <c r="J26" s="162" t="s">
        <v>337</v>
      </c>
      <c r="K26" s="265"/>
    </row>
    <row r="27" spans="2:11" ht="65.45" customHeight="1" x14ac:dyDescent="0.2">
      <c r="B27" s="217" t="s">
        <v>343</v>
      </c>
      <c r="C27" s="143" t="s">
        <v>628</v>
      </c>
      <c r="D27" s="173" t="s">
        <v>344</v>
      </c>
      <c r="E27" s="248" t="s">
        <v>345</v>
      </c>
      <c r="F27" s="248"/>
      <c r="G27" s="145"/>
      <c r="H27" s="147">
        <v>0</v>
      </c>
      <c r="I27" s="143"/>
      <c r="J27" s="145"/>
      <c r="K27" s="182">
        <f>G27</f>
        <v>0</v>
      </c>
    </row>
    <row r="28" spans="2:11" s="109" customFormat="1" ht="24" x14ac:dyDescent="0.25">
      <c r="B28" s="237" t="s">
        <v>339</v>
      </c>
      <c r="C28" s="235" t="s">
        <v>331</v>
      </c>
      <c r="D28" s="235" t="s">
        <v>332</v>
      </c>
      <c r="E28" s="235" t="s">
        <v>333</v>
      </c>
      <c r="F28" s="235"/>
      <c r="G28" s="160" t="s">
        <v>334</v>
      </c>
      <c r="H28" s="161" t="s">
        <v>338</v>
      </c>
      <c r="I28" s="235" t="s">
        <v>335</v>
      </c>
      <c r="J28" s="235"/>
      <c r="K28" s="265" t="s">
        <v>250</v>
      </c>
    </row>
    <row r="29" spans="2:11" ht="18.75" customHeight="1" x14ac:dyDescent="0.2">
      <c r="B29" s="237"/>
      <c r="C29" s="235"/>
      <c r="D29" s="235"/>
      <c r="E29" s="235"/>
      <c r="F29" s="235"/>
      <c r="G29" s="162">
        <v>5.0000000000000001E-3</v>
      </c>
      <c r="H29" s="163">
        <v>0</v>
      </c>
      <c r="I29" s="164" t="s">
        <v>336</v>
      </c>
      <c r="J29" s="162" t="s">
        <v>337</v>
      </c>
      <c r="K29" s="265"/>
    </row>
    <row r="30" spans="2:11" ht="349.15" customHeight="1" x14ac:dyDescent="0.2">
      <c r="B30" s="220" t="s">
        <v>347</v>
      </c>
      <c r="C30" s="143" t="s">
        <v>531</v>
      </c>
      <c r="D30" s="144" t="s">
        <v>346</v>
      </c>
      <c r="E30" s="269" t="s">
        <v>670</v>
      </c>
      <c r="F30" s="269"/>
      <c r="G30" s="211">
        <v>5.0000000000000001E-3</v>
      </c>
      <c r="H30" s="211"/>
      <c r="I30" s="143"/>
      <c r="J30" s="145"/>
      <c r="K30" s="182">
        <f>G30</f>
        <v>5.0000000000000001E-3</v>
      </c>
    </row>
    <row r="31" spans="2:11" s="109" customFormat="1" ht="24" x14ac:dyDescent="0.25">
      <c r="B31" s="237" t="s">
        <v>339</v>
      </c>
      <c r="C31" s="235" t="s">
        <v>331</v>
      </c>
      <c r="D31" s="235" t="s">
        <v>332</v>
      </c>
      <c r="E31" s="235" t="s">
        <v>333</v>
      </c>
      <c r="F31" s="235"/>
      <c r="G31" s="160" t="s">
        <v>334</v>
      </c>
      <c r="H31" s="161" t="s">
        <v>338</v>
      </c>
      <c r="I31" s="235" t="s">
        <v>335</v>
      </c>
      <c r="J31" s="235"/>
      <c r="K31" s="265" t="s">
        <v>250</v>
      </c>
    </row>
    <row r="32" spans="2:11" ht="18.75" customHeight="1" x14ac:dyDescent="0.2">
      <c r="B32" s="237"/>
      <c r="C32" s="235"/>
      <c r="D32" s="235"/>
      <c r="E32" s="235"/>
      <c r="F32" s="235"/>
      <c r="G32" s="162">
        <v>5.0000000000000001E-3</v>
      </c>
      <c r="H32" s="163">
        <v>0</v>
      </c>
      <c r="I32" s="164" t="s">
        <v>336</v>
      </c>
      <c r="J32" s="162" t="s">
        <v>337</v>
      </c>
      <c r="K32" s="265"/>
    </row>
    <row r="33" spans="2:11" ht="102" x14ac:dyDescent="0.2">
      <c r="B33" s="220" t="s">
        <v>348</v>
      </c>
      <c r="C33" s="143" t="s">
        <v>349</v>
      </c>
      <c r="D33" s="173" t="s">
        <v>664</v>
      </c>
      <c r="E33" s="248" t="s">
        <v>659</v>
      </c>
      <c r="F33" s="248"/>
      <c r="G33" s="211">
        <v>5.0000000000000001E-3</v>
      </c>
      <c r="H33" s="211"/>
      <c r="I33" s="143" t="s">
        <v>669</v>
      </c>
      <c r="J33" s="145"/>
      <c r="K33" s="182">
        <f>G33</f>
        <v>5.0000000000000001E-3</v>
      </c>
    </row>
    <row r="34" spans="2:11" s="109" customFormat="1" ht="24" x14ac:dyDescent="0.25">
      <c r="B34" s="237" t="s">
        <v>339</v>
      </c>
      <c r="C34" s="235" t="s">
        <v>331</v>
      </c>
      <c r="D34" s="235" t="s">
        <v>332</v>
      </c>
      <c r="E34" s="235" t="s">
        <v>333</v>
      </c>
      <c r="F34" s="235"/>
      <c r="G34" s="160" t="s">
        <v>334</v>
      </c>
      <c r="H34" s="161" t="s">
        <v>338</v>
      </c>
      <c r="I34" s="235" t="s">
        <v>335</v>
      </c>
      <c r="J34" s="235"/>
      <c r="K34" s="265" t="s">
        <v>250</v>
      </c>
    </row>
    <row r="35" spans="2:11" ht="18.75" customHeight="1" x14ac:dyDescent="0.2">
      <c r="B35" s="237"/>
      <c r="C35" s="235"/>
      <c r="D35" s="235"/>
      <c r="E35" s="235"/>
      <c r="F35" s="235"/>
      <c r="G35" s="162">
        <v>5.0000000000000001E-3</v>
      </c>
      <c r="H35" s="163">
        <v>0</v>
      </c>
      <c r="I35" s="164" t="s">
        <v>336</v>
      </c>
      <c r="J35" s="162" t="s">
        <v>337</v>
      </c>
      <c r="K35" s="265"/>
    </row>
    <row r="36" spans="2:11" ht="231.75" customHeight="1" x14ac:dyDescent="0.2">
      <c r="B36" s="217" t="s">
        <v>350</v>
      </c>
      <c r="C36" s="143" t="s">
        <v>355</v>
      </c>
      <c r="D36" s="173" t="s">
        <v>646</v>
      </c>
      <c r="E36" s="248" t="s">
        <v>647</v>
      </c>
      <c r="F36" s="248"/>
      <c r="G36" s="145"/>
      <c r="H36" s="146">
        <v>0</v>
      </c>
      <c r="I36" s="143"/>
      <c r="J36" s="145"/>
      <c r="K36" s="182">
        <f>G36</f>
        <v>0</v>
      </c>
    </row>
    <row r="37" spans="2:11" s="109" customFormat="1" ht="24" x14ac:dyDescent="0.25">
      <c r="B37" s="237" t="s">
        <v>339</v>
      </c>
      <c r="C37" s="235" t="s">
        <v>331</v>
      </c>
      <c r="D37" s="235" t="s">
        <v>332</v>
      </c>
      <c r="E37" s="235" t="s">
        <v>333</v>
      </c>
      <c r="F37" s="235"/>
      <c r="G37" s="160" t="s">
        <v>334</v>
      </c>
      <c r="H37" s="161" t="s">
        <v>338</v>
      </c>
      <c r="I37" s="235" t="s">
        <v>335</v>
      </c>
      <c r="J37" s="235"/>
      <c r="K37" s="265" t="s">
        <v>250</v>
      </c>
    </row>
    <row r="38" spans="2:11" ht="18.75" customHeight="1" x14ac:dyDescent="0.2">
      <c r="B38" s="237"/>
      <c r="C38" s="235"/>
      <c r="D38" s="235"/>
      <c r="E38" s="235"/>
      <c r="F38" s="235"/>
      <c r="G38" s="162">
        <v>5.0000000000000001E-3</v>
      </c>
      <c r="H38" s="163">
        <v>0</v>
      </c>
      <c r="I38" s="164" t="s">
        <v>336</v>
      </c>
      <c r="J38" s="162" t="s">
        <v>337</v>
      </c>
      <c r="K38" s="265"/>
    </row>
    <row r="39" spans="2:11" ht="101.25" customHeight="1" x14ac:dyDescent="0.2">
      <c r="B39" s="181" t="s">
        <v>351</v>
      </c>
      <c r="C39" s="143" t="s">
        <v>352</v>
      </c>
      <c r="D39" s="173" t="s">
        <v>353</v>
      </c>
      <c r="E39" s="248" t="s">
        <v>354</v>
      </c>
      <c r="F39" s="248"/>
      <c r="G39" s="211"/>
      <c r="H39" s="211">
        <v>0</v>
      </c>
      <c r="I39" s="143"/>
      <c r="J39" s="145"/>
      <c r="K39" s="182">
        <f>G39</f>
        <v>0</v>
      </c>
    </row>
    <row r="40" spans="2:11" s="109" customFormat="1" ht="24" x14ac:dyDescent="0.25">
      <c r="B40" s="237" t="s">
        <v>339</v>
      </c>
      <c r="C40" s="235" t="s">
        <v>331</v>
      </c>
      <c r="D40" s="235" t="s">
        <v>332</v>
      </c>
      <c r="E40" s="235" t="s">
        <v>333</v>
      </c>
      <c r="F40" s="235"/>
      <c r="G40" s="160" t="s">
        <v>334</v>
      </c>
      <c r="H40" s="161" t="s">
        <v>338</v>
      </c>
      <c r="I40" s="235" t="s">
        <v>335</v>
      </c>
      <c r="J40" s="235"/>
      <c r="K40" s="265" t="s">
        <v>250</v>
      </c>
    </row>
    <row r="41" spans="2:11" ht="18.75" customHeight="1" x14ac:dyDescent="0.2">
      <c r="B41" s="237"/>
      <c r="C41" s="235"/>
      <c r="D41" s="235"/>
      <c r="E41" s="235"/>
      <c r="F41" s="235"/>
      <c r="G41" s="162">
        <v>5.0000000000000001E-3</v>
      </c>
      <c r="H41" s="163">
        <v>0</v>
      </c>
      <c r="I41" s="164" t="s">
        <v>336</v>
      </c>
      <c r="J41" s="162" t="s">
        <v>337</v>
      </c>
      <c r="K41" s="265"/>
    </row>
    <row r="42" spans="2:11" ht="92.25" customHeight="1" x14ac:dyDescent="0.2">
      <c r="B42" s="217" t="s">
        <v>357</v>
      </c>
      <c r="C42" s="143" t="s">
        <v>356</v>
      </c>
      <c r="D42" s="144" t="s">
        <v>358</v>
      </c>
      <c r="E42" s="248" t="s">
        <v>359</v>
      </c>
      <c r="F42" s="248"/>
      <c r="G42" s="145"/>
      <c r="H42" s="147">
        <v>0</v>
      </c>
      <c r="I42" s="143"/>
      <c r="J42" s="145"/>
      <c r="K42" s="183">
        <f>G42</f>
        <v>0</v>
      </c>
    </row>
    <row r="43" spans="2:11" ht="24.75" customHeight="1" x14ac:dyDescent="0.2">
      <c r="B43" s="249" t="s">
        <v>520</v>
      </c>
      <c r="C43" s="247"/>
      <c r="D43" s="247"/>
      <c r="E43" s="247"/>
      <c r="F43" s="247"/>
      <c r="G43" s="247"/>
      <c r="H43" s="247"/>
      <c r="I43" s="247" t="s">
        <v>548</v>
      </c>
      <c r="J43" s="247"/>
      <c r="K43" s="168">
        <f>SUM(K46:K52)</f>
        <v>0</v>
      </c>
    </row>
    <row r="44" spans="2:11" s="109" customFormat="1" ht="24" x14ac:dyDescent="0.25">
      <c r="B44" s="237" t="s">
        <v>339</v>
      </c>
      <c r="C44" s="235" t="s">
        <v>331</v>
      </c>
      <c r="D44" s="235" t="s">
        <v>332</v>
      </c>
      <c r="E44" s="235" t="s">
        <v>333</v>
      </c>
      <c r="F44" s="235"/>
      <c r="G44" s="160" t="s">
        <v>334</v>
      </c>
      <c r="H44" s="161" t="s">
        <v>338</v>
      </c>
      <c r="I44" s="235" t="s">
        <v>335</v>
      </c>
      <c r="J44" s="235"/>
      <c r="K44" s="265" t="s">
        <v>250</v>
      </c>
    </row>
    <row r="45" spans="2:11" ht="18.75" customHeight="1" x14ac:dyDescent="0.2">
      <c r="B45" s="237"/>
      <c r="C45" s="235"/>
      <c r="D45" s="235"/>
      <c r="E45" s="235"/>
      <c r="F45" s="235"/>
      <c r="G45" s="165">
        <v>0.02</v>
      </c>
      <c r="H45" s="163">
        <v>0</v>
      </c>
      <c r="I45" s="164" t="s">
        <v>336</v>
      </c>
      <c r="J45" s="162" t="s">
        <v>337</v>
      </c>
      <c r="K45" s="265"/>
    </row>
    <row r="46" spans="2:11" ht="103.5" customHeight="1" x14ac:dyDescent="0.2">
      <c r="B46" s="217" t="s">
        <v>360</v>
      </c>
      <c r="C46" s="143" t="s">
        <v>361</v>
      </c>
      <c r="D46" s="174" t="s">
        <v>362</v>
      </c>
      <c r="E46" s="248" t="s">
        <v>363</v>
      </c>
      <c r="F46" s="248"/>
      <c r="G46" s="212"/>
      <c r="H46" s="146">
        <v>0</v>
      </c>
      <c r="I46" s="143"/>
      <c r="J46" s="145"/>
      <c r="K46" s="184">
        <f>G46</f>
        <v>0</v>
      </c>
    </row>
    <row r="47" spans="2:11" s="109" customFormat="1" ht="24" x14ac:dyDescent="0.25">
      <c r="B47" s="237" t="s">
        <v>339</v>
      </c>
      <c r="C47" s="235" t="s">
        <v>331</v>
      </c>
      <c r="D47" s="235" t="s">
        <v>332</v>
      </c>
      <c r="E47" s="235" t="s">
        <v>333</v>
      </c>
      <c r="F47" s="235"/>
      <c r="G47" s="160" t="s">
        <v>334</v>
      </c>
      <c r="H47" s="161" t="s">
        <v>338</v>
      </c>
      <c r="I47" s="235" t="s">
        <v>335</v>
      </c>
      <c r="J47" s="235"/>
      <c r="K47" s="265" t="s">
        <v>250</v>
      </c>
    </row>
    <row r="48" spans="2:11" ht="18.75" customHeight="1" x14ac:dyDescent="0.2">
      <c r="B48" s="237"/>
      <c r="C48" s="235"/>
      <c r="D48" s="235"/>
      <c r="E48" s="235"/>
      <c r="F48" s="235"/>
      <c r="G48" s="165">
        <v>0.02</v>
      </c>
      <c r="H48" s="163">
        <v>0</v>
      </c>
      <c r="I48" s="164" t="s">
        <v>336</v>
      </c>
      <c r="J48" s="162" t="s">
        <v>337</v>
      </c>
      <c r="K48" s="265"/>
    </row>
    <row r="49" spans="2:11" ht="204" customHeight="1" x14ac:dyDescent="0.2">
      <c r="B49" s="181" t="s">
        <v>364</v>
      </c>
      <c r="C49" s="143" t="s">
        <v>617</v>
      </c>
      <c r="D49" s="173" t="s">
        <v>365</v>
      </c>
      <c r="E49" s="248" t="s">
        <v>671</v>
      </c>
      <c r="F49" s="248"/>
      <c r="G49" s="149"/>
      <c r="H49" s="147">
        <v>0</v>
      </c>
      <c r="I49" s="143"/>
      <c r="J49" s="145"/>
      <c r="K49" s="184">
        <f>G49</f>
        <v>0</v>
      </c>
    </row>
    <row r="50" spans="2:11" s="109" customFormat="1" ht="24" x14ac:dyDescent="0.25">
      <c r="B50" s="237" t="s">
        <v>339</v>
      </c>
      <c r="C50" s="235" t="s">
        <v>331</v>
      </c>
      <c r="D50" s="235" t="s">
        <v>332</v>
      </c>
      <c r="E50" s="235" t="s">
        <v>333</v>
      </c>
      <c r="F50" s="235"/>
      <c r="G50" s="160" t="s">
        <v>334</v>
      </c>
      <c r="H50" s="161" t="s">
        <v>338</v>
      </c>
      <c r="I50" s="235" t="s">
        <v>335</v>
      </c>
      <c r="J50" s="235"/>
      <c r="K50" s="265" t="s">
        <v>250</v>
      </c>
    </row>
    <row r="51" spans="2:11" ht="18.75" customHeight="1" x14ac:dyDescent="0.2">
      <c r="B51" s="237"/>
      <c r="C51" s="235"/>
      <c r="D51" s="235"/>
      <c r="E51" s="235"/>
      <c r="F51" s="235"/>
      <c r="G51" s="165">
        <v>0.02</v>
      </c>
      <c r="H51" s="163">
        <v>0</v>
      </c>
      <c r="I51" s="164" t="s">
        <v>336</v>
      </c>
      <c r="J51" s="162" t="s">
        <v>337</v>
      </c>
      <c r="K51" s="265"/>
    </row>
    <row r="52" spans="2:11" s="97" customFormat="1" ht="48.6" customHeight="1" thickBot="1" x14ac:dyDescent="0.3">
      <c r="B52" s="185" t="s">
        <v>366</v>
      </c>
      <c r="C52" s="186" t="s">
        <v>367</v>
      </c>
      <c r="D52" s="187" t="s">
        <v>368</v>
      </c>
      <c r="E52" s="266" t="s">
        <v>369</v>
      </c>
      <c r="F52" s="266"/>
      <c r="G52" s="188"/>
      <c r="H52" s="189">
        <v>0</v>
      </c>
      <c r="I52" s="186"/>
      <c r="J52" s="190"/>
      <c r="K52" s="191">
        <f>G52</f>
        <v>0</v>
      </c>
    </row>
    <row r="53" spans="2:11" s="53" customFormat="1" ht="15.75" customHeight="1" x14ac:dyDescent="0.25">
      <c r="B53" s="259" t="s">
        <v>542</v>
      </c>
      <c r="C53" s="260"/>
      <c r="D53" s="260"/>
      <c r="E53" s="260"/>
      <c r="F53" s="260"/>
      <c r="G53" s="260"/>
      <c r="H53" s="260"/>
      <c r="I53" s="260" t="s">
        <v>550</v>
      </c>
      <c r="J53" s="260"/>
      <c r="K53" s="167">
        <f>SUM(K54+K58+K62+K66+K70+K74+K78+K82+K86+K90+K94)</f>
        <v>0</v>
      </c>
    </row>
    <row r="54" spans="2:11" ht="15" customHeight="1" x14ac:dyDescent="0.2">
      <c r="B54" s="249" t="s">
        <v>519</v>
      </c>
      <c r="C54" s="247"/>
      <c r="D54" s="247"/>
      <c r="E54" s="247"/>
      <c r="F54" s="247"/>
      <c r="G54" s="247"/>
      <c r="H54" s="247"/>
      <c r="I54" s="247" t="s">
        <v>549</v>
      </c>
      <c r="J54" s="247"/>
      <c r="K54" s="168">
        <f>SUM(K57)</f>
        <v>0</v>
      </c>
    </row>
    <row r="55" spans="2:11" s="109" customFormat="1" ht="24" x14ac:dyDescent="0.25">
      <c r="B55" s="237" t="s">
        <v>339</v>
      </c>
      <c r="C55" s="235" t="s">
        <v>331</v>
      </c>
      <c r="D55" s="235" t="s">
        <v>332</v>
      </c>
      <c r="E55" s="235" t="s">
        <v>333</v>
      </c>
      <c r="F55" s="235"/>
      <c r="G55" s="160" t="s">
        <v>334</v>
      </c>
      <c r="H55" s="161" t="s">
        <v>338</v>
      </c>
      <c r="I55" s="235" t="s">
        <v>335</v>
      </c>
      <c r="J55" s="235"/>
      <c r="K55" s="265" t="s">
        <v>250</v>
      </c>
    </row>
    <row r="56" spans="2:11" ht="18.75" customHeight="1" thickBot="1" x14ac:dyDescent="0.25">
      <c r="B56" s="238"/>
      <c r="C56" s="236"/>
      <c r="D56" s="236"/>
      <c r="E56" s="236"/>
      <c r="F56" s="236"/>
      <c r="G56" s="169">
        <v>0.01</v>
      </c>
      <c r="H56" s="170">
        <v>0</v>
      </c>
      <c r="I56" s="171" t="s">
        <v>336</v>
      </c>
      <c r="J56" s="172" t="s">
        <v>337</v>
      </c>
      <c r="K56" s="267"/>
    </row>
    <row r="57" spans="2:11" s="97" customFormat="1" ht="279.75" customHeight="1" x14ac:dyDescent="0.25">
      <c r="B57" s="175" t="s">
        <v>295</v>
      </c>
      <c r="C57" s="176" t="s">
        <v>370</v>
      </c>
      <c r="D57" s="177" t="s">
        <v>371</v>
      </c>
      <c r="E57" s="264" t="s">
        <v>372</v>
      </c>
      <c r="F57" s="264"/>
      <c r="G57" s="192"/>
      <c r="H57" s="179">
        <v>0</v>
      </c>
      <c r="I57" s="176"/>
      <c r="J57" s="178"/>
      <c r="K57" s="193">
        <f>G57</f>
        <v>0</v>
      </c>
    </row>
    <row r="58" spans="2:11" ht="15" customHeight="1" x14ac:dyDescent="0.2">
      <c r="B58" s="249" t="s">
        <v>518</v>
      </c>
      <c r="C58" s="247"/>
      <c r="D58" s="247"/>
      <c r="E58" s="247"/>
      <c r="F58" s="247"/>
      <c r="G58" s="247"/>
      <c r="H58" s="247"/>
      <c r="I58" s="247" t="s">
        <v>551</v>
      </c>
      <c r="J58" s="247"/>
      <c r="K58" s="168">
        <f>SUM(K61)</f>
        <v>0</v>
      </c>
    </row>
    <row r="59" spans="2:11" s="109" customFormat="1" ht="24" x14ac:dyDescent="0.25">
      <c r="B59" s="237" t="s">
        <v>339</v>
      </c>
      <c r="C59" s="235" t="s">
        <v>331</v>
      </c>
      <c r="D59" s="235" t="s">
        <v>332</v>
      </c>
      <c r="E59" s="235" t="s">
        <v>333</v>
      </c>
      <c r="F59" s="235"/>
      <c r="G59" s="160" t="s">
        <v>334</v>
      </c>
      <c r="H59" s="161" t="s">
        <v>338</v>
      </c>
      <c r="I59" s="235" t="s">
        <v>335</v>
      </c>
      <c r="J59" s="235"/>
      <c r="K59" s="265" t="s">
        <v>250</v>
      </c>
    </row>
    <row r="60" spans="2:11" ht="18.75" customHeight="1" x14ac:dyDescent="0.2">
      <c r="B60" s="237"/>
      <c r="C60" s="235"/>
      <c r="D60" s="235"/>
      <c r="E60" s="235"/>
      <c r="F60" s="235"/>
      <c r="G60" s="165">
        <v>0.01</v>
      </c>
      <c r="H60" s="163">
        <v>0</v>
      </c>
      <c r="I60" s="164" t="s">
        <v>336</v>
      </c>
      <c r="J60" s="162" t="s">
        <v>337</v>
      </c>
      <c r="K60" s="265"/>
    </row>
    <row r="61" spans="2:11" s="97" customFormat="1" ht="109.9" customHeight="1" x14ac:dyDescent="0.25">
      <c r="B61" s="181" t="s">
        <v>330</v>
      </c>
      <c r="C61" s="143" t="s">
        <v>373</v>
      </c>
      <c r="D61" s="174" t="s">
        <v>374</v>
      </c>
      <c r="E61" s="248" t="s">
        <v>375</v>
      </c>
      <c r="F61" s="248"/>
      <c r="G61" s="149"/>
      <c r="H61" s="147">
        <v>0</v>
      </c>
      <c r="I61" s="143"/>
      <c r="J61" s="145"/>
      <c r="K61" s="184">
        <f>G61</f>
        <v>0</v>
      </c>
    </row>
    <row r="62" spans="2:11" ht="15" customHeight="1" x14ac:dyDescent="0.2">
      <c r="B62" s="249" t="s">
        <v>530</v>
      </c>
      <c r="C62" s="247"/>
      <c r="D62" s="247"/>
      <c r="E62" s="247"/>
      <c r="F62" s="247"/>
      <c r="G62" s="157"/>
      <c r="H62" s="166"/>
      <c r="I62" s="247" t="s">
        <v>552</v>
      </c>
      <c r="J62" s="247"/>
      <c r="K62" s="168">
        <f>SUM(K65)</f>
        <v>0</v>
      </c>
    </row>
    <row r="63" spans="2:11" s="109" customFormat="1" ht="24" x14ac:dyDescent="0.25">
      <c r="B63" s="237" t="s">
        <v>339</v>
      </c>
      <c r="C63" s="235" t="s">
        <v>331</v>
      </c>
      <c r="D63" s="235" t="s">
        <v>332</v>
      </c>
      <c r="E63" s="235" t="s">
        <v>333</v>
      </c>
      <c r="F63" s="235"/>
      <c r="G63" s="160" t="s">
        <v>334</v>
      </c>
      <c r="H63" s="161" t="s">
        <v>338</v>
      </c>
      <c r="I63" s="235" t="s">
        <v>335</v>
      </c>
      <c r="J63" s="235"/>
      <c r="K63" s="265" t="s">
        <v>250</v>
      </c>
    </row>
    <row r="64" spans="2:11" ht="18.75" customHeight="1" x14ac:dyDescent="0.2">
      <c r="B64" s="237"/>
      <c r="C64" s="235"/>
      <c r="D64" s="235"/>
      <c r="E64" s="235"/>
      <c r="F64" s="235"/>
      <c r="G64" s="165">
        <v>0.01</v>
      </c>
      <c r="H64" s="163">
        <v>0</v>
      </c>
      <c r="I64" s="164" t="s">
        <v>336</v>
      </c>
      <c r="J64" s="162" t="s">
        <v>337</v>
      </c>
      <c r="K64" s="265"/>
    </row>
    <row r="65" spans="2:11" s="97" customFormat="1" ht="123" customHeight="1" x14ac:dyDescent="0.25">
      <c r="B65" s="181" t="s">
        <v>376</v>
      </c>
      <c r="C65" s="143" t="s">
        <v>377</v>
      </c>
      <c r="D65" s="174" t="s">
        <v>378</v>
      </c>
      <c r="E65" s="248" t="s">
        <v>379</v>
      </c>
      <c r="F65" s="248"/>
      <c r="G65" s="149"/>
      <c r="H65" s="146">
        <v>0</v>
      </c>
      <c r="I65" s="143"/>
      <c r="J65" s="145"/>
      <c r="K65" s="184">
        <f>G65</f>
        <v>0</v>
      </c>
    </row>
    <row r="66" spans="2:11" ht="15" customHeight="1" x14ac:dyDescent="0.2">
      <c r="B66" s="249" t="s">
        <v>383</v>
      </c>
      <c r="C66" s="247"/>
      <c r="D66" s="247"/>
      <c r="E66" s="247"/>
      <c r="F66" s="247"/>
      <c r="G66" s="247"/>
      <c r="H66" s="247"/>
      <c r="I66" s="247" t="s">
        <v>553</v>
      </c>
      <c r="J66" s="247"/>
      <c r="K66" s="168">
        <f>SUM(K69)</f>
        <v>0</v>
      </c>
    </row>
    <row r="67" spans="2:11" s="109" customFormat="1" ht="24" x14ac:dyDescent="0.25">
      <c r="B67" s="237" t="s">
        <v>339</v>
      </c>
      <c r="C67" s="235" t="s">
        <v>331</v>
      </c>
      <c r="D67" s="235" t="s">
        <v>332</v>
      </c>
      <c r="E67" s="235" t="s">
        <v>333</v>
      </c>
      <c r="F67" s="235"/>
      <c r="G67" s="160" t="s">
        <v>334</v>
      </c>
      <c r="H67" s="161" t="s">
        <v>338</v>
      </c>
      <c r="I67" s="235" t="s">
        <v>335</v>
      </c>
      <c r="J67" s="235"/>
      <c r="K67" s="265" t="s">
        <v>250</v>
      </c>
    </row>
    <row r="68" spans="2:11" ht="18.75" customHeight="1" x14ac:dyDescent="0.2">
      <c r="B68" s="237"/>
      <c r="C68" s="235"/>
      <c r="D68" s="235"/>
      <c r="E68" s="235"/>
      <c r="F68" s="235"/>
      <c r="G68" s="165">
        <v>0.02</v>
      </c>
      <c r="H68" s="163">
        <v>0</v>
      </c>
      <c r="I68" s="164" t="s">
        <v>336</v>
      </c>
      <c r="J68" s="162" t="s">
        <v>337</v>
      </c>
      <c r="K68" s="265"/>
    </row>
    <row r="69" spans="2:11" s="97" customFormat="1" ht="107.45" customHeight="1" x14ac:dyDescent="0.25">
      <c r="B69" s="181" t="s">
        <v>380</v>
      </c>
      <c r="C69" s="216" t="s">
        <v>536</v>
      </c>
      <c r="D69" s="173" t="s">
        <v>381</v>
      </c>
      <c r="E69" s="248" t="s">
        <v>382</v>
      </c>
      <c r="F69" s="248"/>
      <c r="G69" s="149"/>
      <c r="H69" s="147">
        <v>0</v>
      </c>
      <c r="I69" s="143"/>
      <c r="J69" s="145"/>
      <c r="K69" s="184">
        <f>G69</f>
        <v>0</v>
      </c>
    </row>
    <row r="70" spans="2:11" ht="15" customHeight="1" x14ac:dyDescent="0.2">
      <c r="B70" s="249" t="s">
        <v>529</v>
      </c>
      <c r="C70" s="247"/>
      <c r="D70" s="247"/>
      <c r="E70" s="247"/>
      <c r="F70" s="247"/>
      <c r="G70" s="157"/>
      <c r="H70" s="166"/>
      <c r="I70" s="247" t="s">
        <v>554</v>
      </c>
      <c r="J70" s="247"/>
      <c r="K70" s="168">
        <f>SUM(K73)</f>
        <v>0</v>
      </c>
    </row>
    <row r="71" spans="2:11" s="109" customFormat="1" ht="24" x14ac:dyDescent="0.25">
      <c r="B71" s="237" t="s">
        <v>339</v>
      </c>
      <c r="C71" s="235" t="s">
        <v>331</v>
      </c>
      <c r="D71" s="235" t="s">
        <v>332</v>
      </c>
      <c r="E71" s="235" t="s">
        <v>333</v>
      </c>
      <c r="F71" s="235"/>
      <c r="G71" s="160" t="s">
        <v>334</v>
      </c>
      <c r="H71" s="161" t="s">
        <v>338</v>
      </c>
      <c r="I71" s="235" t="s">
        <v>335</v>
      </c>
      <c r="J71" s="235"/>
      <c r="K71" s="265" t="s">
        <v>250</v>
      </c>
    </row>
    <row r="72" spans="2:11" ht="18.75" customHeight="1" x14ac:dyDescent="0.2">
      <c r="B72" s="237"/>
      <c r="C72" s="235"/>
      <c r="D72" s="235"/>
      <c r="E72" s="235"/>
      <c r="F72" s="235"/>
      <c r="G72" s="165">
        <v>0.02</v>
      </c>
      <c r="H72" s="163">
        <v>0</v>
      </c>
      <c r="I72" s="164" t="s">
        <v>336</v>
      </c>
      <c r="J72" s="162" t="s">
        <v>337</v>
      </c>
      <c r="K72" s="265"/>
    </row>
    <row r="73" spans="2:11" s="97" customFormat="1" ht="107.45" customHeight="1" x14ac:dyDescent="0.25">
      <c r="B73" s="181" t="s">
        <v>384</v>
      </c>
      <c r="C73" s="143" t="s">
        <v>387</v>
      </c>
      <c r="D73" s="173" t="s">
        <v>385</v>
      </c>
      <c r="E73" s="248" t="s">
        <v>386</v>
      </c>
      <c r="F73" s="248"/>
      <c r="G73" s="149"/>
      <c r="H73" s="146">
        <v>0</v>
      </c>
      <c r="I73" s="143"/>
      <c r="J73" s="145"/>
      <c r="K73" s="184">
        <f>G73</f>
        <v>0</v>
      </c>
    </row>
    <row r="74" spans="2:11" ht="15" customHeight="1" x14ac:dyDescent="0.2">
      <c r="B74" s="249" t="s">
        <v>528</v>
      </c>
      <c r="C74" s="247"/>
      <c r="D74" s="247"/>
      <c r="E74" s="247"/>
      <c r="F74" s="247"/>
      <c r="G74" s="247"/>
      <c r="H74" s="247"/>
      <c r="I74" s="247" t="s">
        <v>555</v>
      </c>
      <c r="J74" s="247"/>
      <c r="K74" s="168">
        <f>SUM(K77)</f>
        <v>0</v>
      </c>
    </row>
    <row r="75" spans="2:11" s="109" customFormat="1" ht="24" x14ac:dyDescent="0.25">
      <c r="B75" s="237" t="s">
        <v>339</v>
      </c>
      <c r="C75" s="235" t="s">
        <v>331</v>
      </c>
      <c r="D75" s="235" t="s">
        <v>332</v>
      </c>
      <c r="E75" s="235" t="s">
        <v>333</v>
      </c>
      <c r="F75" s="235"/>
      <c r="G75" s="160" t="s">
        <v>334</v>
      </c>
      <c r="H75" s="161" t="s">
        <v>338</v>
      </c>
      <c r="I75" s="235" t="s">
        <v>335</v>
      </c>
      <c r="J75" s="235"/>
      <c r="K75" s="265" t="s">
        <v>250</v>
      </c>
    </row>
    <row r="76" spans="2:11" ht="18.75" customHeight="1" x14ac:dyDescent="0.2">
      <c r="B76" s="237"/>
      <c r="C76" s="235"/>
      <c r="D76" s="235"/>
      <c r="E76" s="235"/>
      <c r="F76" s="235"/>
      <c r="G76" s="165">
        <v>0.01</v>
      </c>
      <c r="H76" s="163">
        <v>0</v>
      </c>
      <c r="I76" s="164" t="s">
        <v>336</v>
      </c>
      <c r="J76" s="162" t="s">
        <v>337</v>
      </c>
      <c r="K76" s="265"/>
    </row>
    <row r="77" spans="2:11" s="97" customFormat="1" ht="101.45" customHeight="1" x14ac:dyDescent="0.25">
      <c r="B77" s="181" t="s">
        <v>388</v>
      </c>
      <c r="C77" s="143" t="s">
        <v>393</v>
      </c>
      <c r="D77" s="144" t="s">
        <v>389</v>
      </c>
      <c r="E77" s="248" t="s">
        <v>390</v>
      </c>
      <c r="F77" s="248"/>
      <c r="G77" s="149"/>
      <c r="H77" s="147">
        <v>0</v>
      </c>
      <c r="I77" s="143"/>
      <c r="J77" s="145"/>
      <c r="K77" s="184">
        <f>G77</f>
        <v>0</v>
      </c>
    </row>
    <row r="78" spans="2:11" ht="15" customHeight="1" x14ac:dyDescent="0.2">
      <c r="B78" s="249" t="s">
        <v>527</v>
      </c>
      <c r="C78" s="247"/>
      <c r="D78" s="247"/>
      <c r="E78" s="247"/>
      <c r="F78" s="247"/>
      <c r="G78" s="247"/>
      <c r="H78" s="166"/>
      <c r="I78" s="247" t="s">
        <v>556</v>
      </c>
      <c r="J78" s="247"/>
      <c r="K78" s="168">
        <f>SUM(K81)</f>
        <v>0</v>
      </c>
    </row>
    <row r="79" spans="2:11" s="109" customFormat="1" ht="24" x14ac:dyDescent="0.25">
      <c r="B79" s="237" t="s">
        <v>339</v>
      </c>
      <c r="C79" s="235" t="s">
        <v>331</v>
      </c>
      <c r="D79" s="235" t="s">
        <v>332</v>
      </c>
      <c r="E79" s="235" t="s">
        <v>333</v>
      </c>
      <c r="F79" s="235"/>
      <c r="G79" s="160" t="s">
        <v>334</v>
      </c>
      <c r="H79" s="161" t="s">
        <v>338</v>
      </c>
      <c r="I79" s="235" t="s">
        <v>335</v>
      </c>
      <c r="J79" s="235"/>
      <c r="K79" s="265" t="s">
        <v>250</v>
      </c>
    </row>
    <row r="80" spans="2:11" ht="18.75" customHeight="1" x14ac:dyDescent="0.2">
      <c r="B80" s="237"/>
      <c r="C80" s="235"/>
      <c r="D80" s="235"/>
      <c r="E80" s="235"/>
      <c r="F80" s="235"/>
      <c r="G80" s="165">
        <v>0.02</v>
      </c>
      <c r="H80" s="163">
        <v>0</v>
      </c>
      <c r="I80" s="164" t="s">
        <v>336</v>
      </c>
      <c r="J80" s="162" t="s">
        <v>337</v>
      </c>
      <c r="K80" s="265"/>
    </row>
    <row r="81" spans="2:11" s="97" customFormat="1" ht="126" customHeight="1" x14ac:dyDescent="0.25">
      <c r="B81" s="181" t="s">
        <v>391</v>
      </c>
      <c r="C81" s="143" t="s">
        <v>394</v>
      </c>
      <c r="D81" s="144" t="s">
        <v>392</v>
      </c>
      <c r="E81" s="248" t="s">
        <v>665</v>
      </c>
      <c r="F81" s="248"/>
      <c r="G81" s="149"/>
      <c r="H81" s="146">
        <v>0</v>
      </c>
      <c r="I81" s="143"/>
      <c r="J81" s="145"/>
      <c r="K81" s="184">
        <f>G81</f>
        <v>0</v>
      </c>
    </row>
    <row r="82" spans="2:11" ht="15" customHeight="1" x14ac:dyDescent="0.2">
      <c r="B82" s="249" t="s">
        <v>526</v>
      </c>
      <c r="C82" s="247"/>
      <c r="D82" s="247"/>
      <c r="E82" s="247"/>
      <c r="F82" s="247"/>
      <c r="G82" s="247"/>
      <c r="H82" s="247"/>
      <c r="I82" s="247" t="s">
        <v>557</v>
      </c>
      <c r="J82" s="247"/>
      <c r="K82" s="168">
        <f>SUM(K85)</f>
        <v>0</v>
      </c>
    </row>
    <row r="83" spans="2:11" s="109" customFormat="1" ht="24" x14ac:dyDescent="0.25">
      <c r="B83" s="237" t="s">
        <v>339</v>
      </c>
      <c r="C83" s="235" t="s">
        <v>331</v>
      </c>
      <c r="D83" s="235" t="s">
        <v>332</v>
      </c>
      <c r="E83" s="235" t="s">
        <v>333</v>
      </c>
      <c r="F83" s="235"/>
      <c r="G83" s="160" t="s">
        <v>334</v>
      </c>
      <c r="H83" s="161" t="s">
        <v>338</v>
      </c>
      <c r="I83" s="235" t="s">
        <v>335</v>
      </c>
      <c r="J83" s="235"/>
      <c r="K83" s="265" t="s">
        <v>250</v>
      </c>
    </row>
    <row r="84" spans="2:11" ht="18.75" customHeight="1" x14ac:dyDescent="0.2">
      <c r="B84" s="237"/>
      <c r="C84" s="235"/>
      <c r="D84" s="235"/>
      <c r="E84" s="235"/>
      <c r="F84" s="235"/>
      <c r="G84" s="165">
        <v>0.01</v>
      </c>
      <c r="H84" s="163">
        <v>0</v>
      </c>
      <c r="I84" s="164" t="s">
        <v>336</v>
      </c>
      <c r="J84" s="162" t="s">
        <v>337</v>
      </c>
      <c r="K84" s="265"/>
    </row>
    <row r="85" spans="2:11" s="97" customFormat="1" ht="66.599999999999994" customHeight="1" x14ac:dyDescent="0.25">
      <c r="B85" s="181" t="s">
        <v>395</v>
      </c>
      <c r="C85" s="143" t="s">
        <v>397</v>
      </c>
      <c r="D85" s="144" t="s">
        <v>396</v>
      </c>
      <c r="E85" s="248" t="s">
        <v>648</v>
      </c>
      <c r="F85" s="248"/>
      <c r="G85" s="149"/>
      <c r="H85" s="146">
        <v>0</v>
      </c>
      <c r="I85" s="143"/>
      <c r="J85" s="145"/>
      <c r="K85" s="184">
        <f>G85</f>
        <v>0</v>
      </c>
    </row>
    <row r="86" spans="2:11" ht="15" customHeight="1" x14ac:dyDescent="0.2">
      <c r="B86" s="249" t="s">
        <v>525</v>
      </c>
      <c r="C86" s="247"/>
      <c r="D86" s="247"/>
      <c r="E86" s="247"/>
      <c r="F86" s="247"/>
      <c r="G86" s="247"/>
      <c r="H86" s="247"/>
      <c r="I86" s="247" t="s">
        <v>558</v>
      </c>
      <c r="J86" s="247"/>
      <c r="K86" s="168">
        <f>SUM(K89)</f>
        <v>0</v>
      </c>
    </row>
    <row r="87" spans="2:11" s="109" customFormat="1" ht="24" x14ac:dyDescent="0.25">
      <c r="B87" s="237" t="s">
        <v>339</v>
      </c>
      <c r="C87" s="235" t="s">
        <v>331</v>
      </c>
      <c r="D87" s="235" t="s">
        <v>332</v>
      </c>
      <c r="E87" s="235" t="s">
        <v>333</v>
      </c>
      <c r="F87" s="235"/>
      <c r="G87" s="160" t="s">
        <v>334</v>
      </c>
      <c r="H87" s="161" t="s">
        <v>338</v>
      </c>
      <c r="I87" s="235" t="s">
        <v>335</v>
      </c>
      <c r="J87" s="235"/>
      <c r="K87" s="265" t="s">
        <v>250</v>
      </c>
    </row>
    <row r="88" spans="2:11" ht="18.75" customHeight="1" x14ac:dyDescent="0.2">
      <c r="B88" s="237"/>
      <c r="C88" s="235"/>
      <c r="D88" s="235"/>
      <c r="E88" s="235"/>
      <c r="F88" s="235"/>
      <c r="G88" s="165">
        <v>0.01</v>
      </c>
      <c r="H88" s="163">
        <v>0</v>
      </c>
      <c r="I88" s="164" t="s">
        <v>336</v>
      </c>
      <c r="J88" s="162" t="s">
        <v>337</v>
      </c>
      <c r="K88" s="265"/>
    </row>
    <row r="89" spans="2:11" s="97" customFormat="1" ht="70.150000000000006" customHeight="1" x14ac:dyDescent="0.25">
      <c r="B89" s="181" t="s">
        <v>398</v>
      </c>
      <c r="C89" s="143" t="s">
        <v>399</v>
      </c>
      <c r="D89" s="144" t="s">
        <v>400</v>
      </c>
      <c r="E89" s="248" t="s">
        <v>401</v>
      </c>
      <c r="F89" s="248"/>
      <c r="G89" s="149"/>
      <c r="H89" s="146">
        <v>0</v>
      </c>
      <c r="I89" s="143"/>
      <c r="J89" s="145"/>
      <c r="K89" s="184">
        <f>G89</f>
        <v>0</v>
      </c>
    </row>
    <row r="90" spans="2:11" ht="15" customHeight="1" x14ac:dyDescent="0.2">
      <c r="B90" s="249" t="s">
        <v>524</v>
      </c>
      <c r="C90" s="247"/>
      <c r="D90" s="247"/>
      <c r="E90" s="247"/>
      <c r="F90" s="247"/>
      <c r="G90" s="247"/>
      <c r="H90" s="247"/>
      <c r="I90" s="247" t="s">
        <v>559</v>
      </c>
      <c r="J90" s="247"/>
      <c r="K90" s="168">
        <f>SUM(K93)</f>
        <v>0</v>
      </c>
    </row>
    <row r="91" spans="2:11" s="109" customFormat="1" ht="24" x14ac:dyDescent="0.25">
      <c r="B91" s="237" t="s">
        <v>339</v>
      </c>
      <c r="C91" s="235" t="s">
        <v>331</v>
      </c>
      <c r="D91" s="235" t="s">
        <v>332</v>
      </c>
      <c r="E91" s="235" t="s">
        <v>333</v>
      </c>
      <c r="F91" s="235"/>
      <c r="G91" s="160" t="s">
        <v>334</v>
      </c>
      <c r="H91" s="161" t="s">
        <v>338</v>
      </c>
      <c r="I91" s="235" t="s">
        <v>335</v>
      </c>
      <c r="J91" s="235"/>
      <c r="K91" s="265" t="s">
        <v>250</v>
      </c>
    </row>
    <row r="92" spans="2:11" ht="18.75" customHeight="1" x14ac:dyDescent="0.2">
      <c r="B92" s="237"/>
      <c r="C92" s="235"/>
      <c r="D92" s="235"/>
      <c r="E92" s="235"/>
      <c r="F92" s="235"/>
      <c r="G92" s="165">
        <v>0.02</v>
      </c>
      <c r="H92" s="163">
        <v>0</v>
      </c>
      <c r="I92" s="164" t="s">
        <v>336</v>
      </c>
      <c r="J92" s="162" t="s">
        <v>337</v>
      </c>
      <c r="K92" s="265"/>
    </row>
    <row r="93" spans="2:11" s="97" customFormat="1" ht="69.599999999999994" customHeight="1" x14ac:dyDescent="0.25">
      <c r="B93" s="181" t="s">
        <v>402</v>
      </c>
      <c r="C93" s="143" t="s">
        <v>522</v>
      </c>
      <c r="D93" s="148" t="s">
        <v>403</v>
      </c>
      <c r="E93" s="248" t="s">
        <v>404</v>
      </c>
      <c r="F93" s="248"/>
      <c r="G93" s="149"/>
      <c r="H93" s="147">
        <v>0</v>
      </c>
      <c r="I93" s="143"/>
      <c r="J93" s="145"/>
      <c r="K93" s="184">
        <f>G93</f>
        <v>0</v>
      </c>
    </row>
    <row r="94" spans="2:11" ht="15" customHeight="1" x14ac:dyDescent="0.2">
      <c r="B94" s="249" t="s">
        <v>523</v>
      </c>
      <c r="C94" s="247"/>
      <c r="D94" s="247"/>
      <c r="E94" s="247"/>
      <c r="F94" s="247"/>
      <c r="G94" s="247"/>
      <c r="H94" s="247"/>
      <c r="I94" s="247" t="s">
        <v>560</v>
      </c>
      <c r="J94" s="247"/>
      <c r="K94" s="168">
        <f>SUM(K97)</f>
        <v>0</v>
      </c>
    </row>
    <row r="95" spans="2:11" s="109" customFormat="1" ht="24" x14ac:dyDescent="0.25">
      <c r="B95" s="237" t="s">
        <v>339</v>
      </c>
      <c r="C95" s="235" t="s">
        <v>331</v>
      </c>
      <c r="D95" s="235" t="s">
        <v>332</v>
      </c>
      <c r="E95" s="235" t="s">
        <v>333</v>
      </c>
      <c r="F95" s="235"/>
      <c r="G95" s="160" t="s">
        <v>334</v>
      </c>
      <c r="H95" s="161" t="s">
        <v>338</v>
      </c>
      <c r="I95" s="235" t="s">
        <v>335</v>
      </c>
      <c r="J95" s="235"/>
      <c r="K95" s="265" t="s">
        <v>250</v>
      </c>
    </row>
    <row r="96" spans="2:11" ht="18.75" customHeight="1" x14ac:dyDescent="0.2">
      <c r="B96" s="237"/>
      <c r="C96" s="235"/>
      <c r="D96" s="235"/>
      <c r="E96" s="235"/>
      <c r="F96" s="235"/>
      <c r="G96" s="165">
        <v>0.01</v>
      </c>
      <c r="H96" s="163">
        <v>0</v>
      </c>
      <c r="I96" s="164" t="s">
        <v>336</v>
      </c>
      <c r="J96" s="162" t="s">
        <v>337</v>
      </c>
      <c r="K96" s="265"/>
    </row>
    <row r="97" spans="2:11" s="97" customFormat="1" ht="45.6" customHeight="1" thickBot="1" x14ac:dyDescent="0.3">
      <c r="B97" s="185" t="s">
        <v>406</v>
      </c>
      <c r="C97" s="186" t="s">
        <v>405</v>
      </c>
      <c r="D97" s="194" t="s">
        <v>407</v>
      </c>
      <c r="E97" s="268" t="s">
        <v>408</v>
      </c>
      <c r="F97" s="268"/>
      <c r="G97" s="188"/>
      <c r="H97" s="189">
        <v>0</v>
      </c>
      <c r="I97" s="186"/>
      <c r="J97" s="190"/>
      <c r="K97" s="191">
        <f>G97</f>
        <v>0</v>
      </c>
    </row>
    <row r="98" spans="2:11" ht="15.75" customHeight="1" x14ac:dyDescent="0.2">
      <c r="B98" s="259" t="s">
        <v>579</v>
      </c>
      <c r="C98" s="260"/>
      <c r="D98" s="260"/>
      <c r="E98" s="260"/>
      <c r="F98" s="260"/>
      <c r="G98" s="260"/>
      <c r="H98" s="260"/>
      <c r="I98" s="260" t="s">
        <v>576</v>
      </c>
      <c r="J98" s="260"/>
      <c r="K98" s="167">
        <f>SUM(K99+K157+K190)</f>
        <v>7.0000000000000007E-2</v>
      </c>
    </row>
    <row r="99" spans="2:11" s="53" customFormat="1" ht="15.75" customHeight="1" x14ac:dyDescent="0.25">
      <c r="B99" s="249" t="s">
        <v>543</v>
      </c>
      <c r="C99" s="247"/>
      <c r="D99" s="247"/>
      <c r="E99" s="247"/>
      <c r="F99" s="247"/>
      <c r="G99" s="247"/>
      <c r="H99" s="247"/>
      <c r="I99" s="247" t="s">
        <v>561</v>
      </c>
      <c r="J99" s="247"/>
      <c r="K99" s="168">
        <f>SUM(K100+K128+K138)</f>
        <v>0.04</v>
      </c>
    </row>
    <row r="100" spans="2:11" ht="15" customHeight="1" x14ac:dyDescent="0.2">
      <c r="B100" s="249" t="s">
        <v>537</v>
      </c>
      <c r="C100" s="247"/>
      <c r="D100" s="247"/>
      <c r="E100" s="247"/>
      <c r="F100" s="247"/>
      <c r="G100" s="247"/>
      <c r="H100" s="247"/>
      <c r="I100" s="247" t="s">
        <v>562</v>
      </c>
      <c r="J100" s="247"/>
      <c r="K100" s="168">
        <f>SUM(K103:K127)</f>
        <v>0.02</v>
      </c>
    </row>
    <row r="101" spans="2:11" s="109" customFormat="1" ht="24" x14ac:dyDescent="0.25">
      <c r="B101" s="237" t="s">
        <v>339</v>
      </c>
      <c r="C101" s="235" t="s">
        <v>331</v>
      </c>
      <c r="D101" s="235" t="s">
        <v>332</v>
      </c>
      <c r="E101" s="235" t="s">
        <v>333</v>
      </c>
      <c r="F101" s="235"/>
      <c r="G101" s="160" t="s">
        <v>334</v>
      </c>
      <c r="H101" s="161" t="s">
        <v>338</v>
      </c>
      <c r="I101" s="235" t="s">
        <v>335</v>
      </c>
      <c r="J101" s="235"/>
      <c r="K101" s="265" t="s">
        <v>250</v>
      </c>
    </row>
    <row r="102" spans="2:11" ht="18.75" customHeight="1" thickBot="1" x14ac:dyDescent="0.25">
      <c r="B102" s="238"/>
      <c r="C102" s="236"/>
      <c r="D102" s="236"/>
      <c r="E102" s="236"/>
      <c r="F102" s="236"/>
      <c r="G102" s="169">
        <v>0.01</v>
      </c>
      <c r="H102" s="170">
        <v>0</v>
      </c>
      <c r="I102" s="171" t="s">
        <v>336</v>
      </c>
      <c r="J102" s="172" t="s">
        <v>337</v>
      </c>
      <c r="K102" s="267"/>
    </row>
    <row r="103" spans="2:11" s="97" customFormat="1" ht="120.6" customHeight="1" x14ac:dyDescent="0.25">
      <c r="B103" s="175" t="s">
        <v>296</v>
      </c>
      <c r="C103" s="176" t="s">
        <v>532</v>
      </c>
      <c r="D103" s="195" t="s">
        <v>409</v>
      </c>
      <c r="E103" s="264" t="s">
        <v>410</v>
      </c>
      <c r="F103" s="264"/>
      <c r="G103" s="192"/>
      <c r="H103" s="196">
        <v>0</v>
      </c>
      <c r="I103" s="176"/>
      <c r="J103" s="178"/>
      <c r="K103" s="180">
        <f>G103</f>
        <v>0</v>
      </c>
    </row>
    <row r="104" spans="2:11" s="109" customFormat="1" ht="24" x14ac:dyDescent="0.25">
      <c r="B104" s="237" t="s">
        <v>339</v>
      </c>
      <c r="C104" s="235" t="s">
        <v>331</v>
      </c>
      <c r="D104" s="235" t="s">
        <v>332</v>
      </c>
      <c r="E104" s="235" t="s">
        <v>333</v>
      </c>
      <c r="F104" s="235"/>
      <c r="G104" s="160" t="s">
        <v>334</v>
      </c>
      <c r="H104" s="161" t="s">
        <v>338</v>
      </c>
      <c r="I104" s="235" t="s">
        <v>335</v>
      </c>
      <c r="J104" s="235"/>
      <c r="K104" s="265" t="s">
        <v>250</v>
      </c>
    </row>
    <row r="105" spans="2:11" ht="18.75" customHeight="1" x14ac:dyDescent="0.2">
      <c r="B105" s="237"/>
      <c r="C105" s="235"/>
      <c r="D105" s="235"/>
      <c r="E105" s="235"/>
      <c r="F105" s="235"/>
      <c r="G105" s="165">
        <v>0.01</v>
      </c>
      <c r="H105" s="163">
        <v>0</v>
      </c>
      <c r="I105" s="164" t="s">
        <v>336</v>
      </c>
      <c r="J105" s="162" t="s">
        <v>337</v>
      </c>
      <c r="K105" s="265"/>
    </row>
    <row r="106" spans="2:11" s="97" customFormat="1" ht="119.25" customHeight="1" x14ac:dyDescent="0.25">
      <c r="B106" s="181" t="s">
        <v>297</v>
      </c>
      <c r="C106" s="143" t="s">
        <v>629</v>
      </c>
      <c r="D106" s="144" t="s">
        <v>411</v>
      </c>
      <c r="E106" s="248" t="s">
        <v>412</v>
      </c>
      <c r="F106" s="248"/>
      <c r="G106" s="149"/>
      <c r="H106" s="152">
        <v>0</v>
      </c>
      <c r="I106" s="143"/>
      <c r="J106" s="145"/>
      <c r="K106" s="184">
        <f>G106</f>
        <v>0</v>
      </c>
    </row>
    <row r="107" spans="2:11" s="109" customFormat="1" ht="24" x14ac:dyDescent="0.25">
      <c r="B107" s="237" t="s">
        <v>339</v>
      </c>
      <c r="C107" s="235" t="s">
        <v>331</v>
      </c>
      <c r="D107" s="235" t="s">
        <v>332</v>
      </c>
      <c r="E107" s="235" t="s">
        <v>333</v>
      </c>
      <c r="F107" s="235"/>
      <c r="G107" s="160" t="s">
        <v>334</v>
      </c>
      <c r="H107" s="161" t="s">
        <v>338</v>
      </c>
      <c r="I107" s="235" t="s">
        <v>335</v>
      </c>
      <c r="J107" s="235"/>
      <c r="K107" s="265" t="s">
        <v>250</v>
      </c>
    </row>
    <row r="108" spans="2:11" ht="18.75" customHeight="1" x14ac:dyDescent="0.2">
      <c r="B108" s="237"/>
      <c r="C108" s="235"/>
      <c r="D108" s="235"/>
      <c r="E108" s="235"/>
      <c r="F108" s="235"/>
      <c r="G108" s="165">
        <v>0.01</v>
      </c>
      <c r="H108" s="163">
        <v>0</v>
      </c>
      <c r="I108" s="164" t="s">
        <v>336</v>
      </c>
      <c r="J108" s="162" t="s">
        <v>337</v>
      </c>
      <c r="K108" s="265"/>
    </row>
    <row r="109" spans="2:11" s="97" customFormat="1" ht="40.15" customHeight="1" x14ac:dyDescent="0.25">
      <c r="B109" s="181" t="s">
        <v>413</v>
      </c>
      <c r="C109" s="143" t="s">
        <v>414</v>
      </c>
      <c r="D109" s="144" t="s">
        <v>415</v>
      </c>
      <c r="E109" s="248" t="s">
        <v>416</v>
      </c>
      <c r="F109" s="248"/>
      <c r="G109" s="212"/>
      <c r="H109" s="147">
        <v>0</v>
      </c>
      <c r="I109" s="143"/>
      <c r="J109" s="145"/>
      <c r="K109" s="184">
        <f>G109</f>
        <v>0</v>
      </c>
    </row>
    <row r="110" spans="2:11" s="109" customFormat="1" ht="24" x14ac:dyDescent="0.25">
      <c r="B110" s="237" t="s">
        <v>339</v>
      </c>
      <c r="C110" s="235" t="s">
        <v>331</v>
      </c>
      <c r="D110" s="235" t="s">
        <v>332</v>
      </c>
      <c r="E110" s="235" t="s">
        <v>333</v>
      </c>
      <c r="F110" s="235"/>
      <c r="G110" s="160" t="s">
        <v>334</v>
      </c>
      <c r="H110" s="161" t="s">
        <v>338</v>
      </c>
      <c r="I110" s="235" t="s">
        <v>335</v>
      </c>
      <c r="J110" s="235"/>
      <c r="K110" s="265" t="s">
        <v>250</v>
      </c>
    </row>
    <row r="111" spans="2:11" ht="18.75" customHeight="1" x14ac:dyDescent="0.2">
      <c r="B111" s="237"/>
      <c r="C111" s="235"/>
      <c r="D111" s="235"/>
      <c r="E111" s="235"/>
      <c r="F111" s="235"/>
      <c r="G111" s="165">
        <v>0.01</v>
      </c>
      <c r="H111" s="163">
        <v>0</v>
      </c>
      <c r="I111" s="164" t="s">
        <v>336</v>
      </c>
      <c r="J111" s="162" t="s">
        <v>337</v>
      </c>
      <c r="K111" s="265"/>
    </row>
    <row r="112" spans="2:11" s="97" customFormat="1" ht="132" customHeight="1" x14ac:dyDescent="0.25">
      <c r="B112" s="181" t="s">
        <v>417</v>
      </c>
      <c r="C112" s="143" t="s">
        <v>630</v>
      </c>
      <c r="D112" s="144" t="s">
        <v>618</v>
      </c>
      <c r="E112" s="248" t="s">
        <v>619</v>
      </c>
      <c r="F112" s="248"/>
      <c r="G112" s="149"/>
      <c r="H112" s="147">
        <v>0</v>
      </c>
      <c r="I112" s="143"/>
      <c r="J112" s="145"/>
      <c r="K112" s="184">
        <f>G112</f>
        <v>0</v>
      </c>
    </row>
    <row r="113" spans="2:11" s="109" customFormat="1" ht="24" x14ac:dyDescent="0.25">
      <c r="B113" s="237" t="s">
        <v>339</v>
      </c>
      <c r="C113" s="235" t="s">
        <v>331</v>
      </c>
      <c r="D113" s="235" t="s">
        <v>332</v>
      </c>
      <c r="E113" s="235" t="s">
        <v>333</v>
      </c>
      <c r="F113" s="235"/>
      <c r="G113" s="160" t="s">
        <v>334</v>
      </c>
      <c r="H113" s="161" t="s">
        <v>338</v>
      </c>
      <c r="I113" s="235" t="s">
        <v>335</v>
      </c>
      <c r="J113" s="235"/>
      <c r="K113" s="265" t="s">
        <v>250</v>
      </c>
    </row>
    <row r="114" spans="2:11" ht="18.75" customHeight="1" x14ac:dyDescent="0.2">
      <c r="B114" s="237"/>
      <c r="C114" s="235"/>
      <c r="D114" s="235"/>
      <c r="E114" s="235"/>
      <c r="F114" s="235"/>
      <c r="G114" s="165">
        <v>0.01</v>
      </c>
      <c r="H114" s="163">
        <v>0</v>
      </c>
      <c r="I114" s="164" t="s">
        <v>336</v>
      </c>
      <c r="J114" s="162" t="s">
        <v>337</v>
      </c>
      <c r="K114" s="265"/>
    </row>
    <row r="115" spans="2:11" s="97" customFormat="1" ht="81.599999999999994" customHeight="1" x14ac:dyDescent="0.25">
      <c r="B115" s="197" t="s">
        <v>418</v>
      </c>
      <c r="C115" s="143" t="s">
        <v>631</v>
      </c>
      <c r="D115" s="144" t="s">
        <v>419</v>
      </c>
      <c r="E115" s="248" t="s">
        <v>420</v>
      </c>
      <c r="F115" s="248"/>
      <c r="G115" s="149"/>
      <c r="H115" s="147">
        <v>0</v>
      </c>
      <c r="I115" s="143"/>
      <c r="J115" s="145"/>
      <c r="K115" s="184">
        <f>G115</f>
        <v>0</v>
      </c>
    </row>
    <row r="116" spans="2:11" s="109" customFormat="1" ht="24" x14ac:dyDescent="0.25">
      <c r="B116" s="237" t="s">
        <v>339</v>
      </c>
      <c r="C116" s="235" t="s">
        <v>331</v>
      </c>
      <c r="D116" s="235" t="s">
        <v>332</v>
      </c>
      <c r="E116" s="235" t="s">
        <v>333</v>
      </c>
      <c r="F116" s="235"/>
      <c r="G116" s="160" t="s">
        <v>334</v>
      </c>
      <c r="H116" s="161" t="s">
        <v>338</v>
      </c>
      <c r="I116" s="235" t="s">
        <v>335</v>
      </c>
      <c r="J116" s="235"/>
      <c r="K116" s="265" t="s">
        <v>250</v>
      </c>
    </row>
    <row r="117" spans="2:11" ht="18.75" customHeight="1" x14ac:dyDescent="0.2">
      <c r="B117" s="237"/>
      <c r="C117" s="235"/>
      <c r="D117" s="235"/>
      <c r="E117" s="235"/>
      <c r="F117" s="235"/>
      <c r="G117" s="165">
        <v>0.01</v>
      </c>
      <c r="H117" s="163">
        <v>0</v>
      </c>
      <c r="I117" s="164" t="s">
        <v>336</v>
      </c>
      <c r="J117" s="162" t="s">
        <v>337</v>
      </c>
      <c r="K117" s="265"/>
    </row>
    <row r="118" spans="2:11" s="97" customFormat="1" ht="189.6" customHeight="1" x14ac:dyDescent="0.25">
      <c r="B118" s="181" t="s">
        <v>421</v>
      </c>
      <c r="C118" s="143" t="s">
        <v>632</v>
      </c>
      <c r="D118" s="144" t="s">
        <v>422</v>
      </c>
      <c r="E118" s="248" t="s">
        <v>643</v>
      </c>
      <c r="F118" s="248"/>
      <c r="G118" s="149"/>
      <c r="H118" s="147">
        <v>0</v>
      </c>
      <c r="I118" s="143"/>
      <c r="J118" s="145"/>
      <c r="K118" s="184">
        <f>G118</f>
        <v>0</v>
      </c>
    </row>
    <row r="119" spans="2:11" s="109" customFormat="1" ht="24" x14ac:dyDescent="0.25">
      <c r="B119" s="237" t="s">
        <v>339</v>
      </c>
      <c r="C119" s="235" t="s">
        <v>331</v>
      </c>
      <c r="D119" s="235" t="s">
        <v>332</v>
      </c>
      <c r="E119" s="235" t="s">
        <v>333</v>
      </c>
      <c r="F119" s="235"/>
      <c r="G119" s="160" t="s">
        <v>334</v>
      </c>
      <c r="H119" s="161" t="s">
        <v>338</v>
      </c>
      <c r="I119" s="235" t="s">
        <v>335</v>
      </c>
      <c r="J119" s="235"/>
      <c r="K119" s="265" t="s">
        <v>250</v>
      </c>
    </row>
    <row r="120" spans="2:11" ht="18.75" customHeight="1" x14ac:dyDescent="0.2">
      <c r="B120" s="237"/>
      <c r="C120" s="235"/>
      <c r="D120" s="235"/>
      <c r="E120" s="235"/>
      <c r="F120" s="235"/>
      <c r="G120" s="165">
        <v>0.01</v>
      </c>
      <c r="H120" s="163">
        <v>0</v>
      </c>
      <c r="I120" s="164" t="s">
        <v>336</v>
      </c>
      <c r="J120" s="162" t="s">
        <v>337</v>
      </c>
      <c r="K120" s="265"/>
    </row>
    <row r="121" spans="2:11" s="97" customFormat="1" ht="115.15" customHeight="1" x14ac:dyDescent="0.25">
      <c r="B121" s="181" t="s">
        <v>423</v>
      </c>
      <c r="C121" s="143" t="s">
        <v>633</v>
      </c>
      <c r="D121" s="144" t="s">
        <v>424</v>
      </c>
      <c r="E121" s="248" t="s">
        <v>425</v>
      </c>
      <c r="F121" s="248"/>
      <c r="G121" s="149"/>
      <c r="H121" s="152">
        <v>0</v>
      </c>
      <c r="I121" s="143"/>
      <c r="J121" s="145"/>
      <c r="K121" s="184">
        <f>G121</f>
        <v>0</v>
      </c>
    </row>
    <row r="122" spans="2:11" s="109" customFormat="1" ht="24" x14ac:dyDescent="0.25">
      <c r="B122" s="237" t="s">
        <v>339</v>
      </c>
      <c r="C122" s="235" t="s">
        <v>331</v>
      </c>
      <c r="D122" s="235" t="s">
        <v>332</v>
      </c>
      <c r="E122" s="235" t="s">
        <v>333</v>
      </c>
      <c r="F122" s="235"/>
      <c r="G122" s="160" t="s">
        <v>334</v>
      </c>
      <c r="H122" s="161" t="s">
        <v>338</v>
      </c>
      <c r="I122" s="235" t="s">
        <v>335</v>
      </c>
      <c r="J122" s="235"/>
      <c r="K122" s="265" t="s">
        <v>250</v>
      </c>
    </row>
    <row r="123" spans="2:11" ht="18.75" customHeight="1" x14ac:dyDescent="0.2">
      <c r="B123" s="237"/>
      <c r="C123" s="235"/>
      <c r="D123" s="235"/>
      <c r="E123" s="235"/>
      <c r="F123" s="235"/>
      <c r="G123" s="165">
        <v>0.01</v>
      </c>
      <c r="H123" s="163">
        <v>0</v>
      </c>
      <c r="I123" s="164" t="s">
        <v>336</v>
      </c>
      <c r="J123" s="162" t="s">
        <v>337</v>
      </c>
      <c r="K123" s="265"/>
    </row>
    <row r="124" spans="2:11" s="97" customFormat="1" ht="60.6" customHeight="1" x14ac:dyDescent="0.25">
      <c r="B124" s="221" t="s">
        <v>426</v>
      </c>
      <c r="C124" s="143" t="s">
        <v>427</v>
      </c>
      <c r="D124" s="144" t="s">
        <v>428</v>
      </c>
      <c r="E124" s="248" t="s">
        <v>429</v>
      </c>
      <c r="F124" s="248"/>
      <c r="G124" s="149">
        <v>0.01</v>
      </c>
      <c r="H124" s="146"/>
      <c r="I124" s="143"/>
      <c r="J124" s="145"/>
      <c r="K124" s="184">
        <f>G124</f>
        <v>0.01</v>
      </c>
    </row>
    <row r="125" spans="2:11" s="109" customFormat="1" ht="24" x14ac:dyDescent="0.25">
      <c r="B125" s="237" t="s">
        <v>339</v>
      </c>
      <c r="C125" s="235" t="s">
        <v>331</v>
      </c>
      <c r="D125" s="235" t="s">
        <v>332</v>
      </c>
      <c r="E125" s="235" t="s">
        <v>333</v>
      </c>
      <c r="F125" s="235"/>
      <c r="G125" s="160" t="s">
        <v>334</v>
      </c>
      <c r="H125" s="161" t="s">
        <v>338</v>
      </c>
      <c r="I125" s="235" t="s">
        <v>335</v>
      </c>
      <c r="J125" s="235"/>
      <c r="K125" s="265" t="s">
        <v>250</v>
      </c>
    </row>
    <row r="126" spans="2:11" ht="18.75" customHeight="1" x14ac:dyDescent="0.2">
      <c r="B126" s="237"/>
      <c r="C126" s="235"/>
      <c r="D126" s="235"/>
      <c r="E126" s="235"/>
      <c r="F126" s="235"/>
      <c r="G126" s="165">
        <v>0.01</v>
      </c>
      <c r="H126" s="163">
        <v>0</v>
      </c>
      <c r="I126" s="164" t="s">
        <v>336</v>
      </c>
      <c r="J126" s="162" t="s">
        <v>337</v>
      </c>
      <c r="K126" s="265"/>
    </row>
    <row r="127" spans="2:11" s="97" customFormat="1" ht="42.6" customHeight="1" x14ac:dyDescent="0.25">
      <c r="B127" s="221" t="s">
        <v>430</v>
      </c>
      <c r="C127" s="143" t="s">
        <v>431</v>
      </c>
      <c r="D127" s="144" t="s">
        <v>432</v>
      </c>
      <c r="E127" s="248" t="s">
        <v>433</v>
      </c>
      <c r="F127" s="248"/>
      <c r="G127" s="149">
        <v>0.01</v>
      </c>
      <c r="H127" s="146"/>
      <c r="I127" s="143"/>
      <c r="J127" s="145"/>
      <c r="K127" s="184">
        <f>G127</f>
        <v>0.01</v>
      </c>
    </row>
    <row r="128" spans="2:11" ht="15" customHeight="1" x14ac:dyDescent="0.2">
      <c r="B128" s="249" t="s">
        <v>538</v>
      </c>
      <c r="C128" s="247"/>
      <c r="D128" s="247"/>
      <c r="E128" s="247"/>
      <c r="F128" s="247"/>
      <c r="G128" s="247"/>
      <c r="H128" s="247"/>
      <c r="I128" s="247" t="s">
        <v>563</v>
      </c>
      <c r="J128" s="247"/>
      <c r="K128" s="168">
        <f>SUM(K131:K137)</f>
        <v>0.02</v>
      </c>
    </row>
    <row r="129" spans="2:11" s="109" customFormat="1" ht="24" x14ac:dyDescent="0.25">
      <c r="B129" s="237" t="s">
        <v>339</v>
      </c>
      <c r="C129" s="235" t="s">
        <v>331</v>
      </c>
      <c r="D129" s="235" t="s">
        <v>332</v>
      </c>
      <c r="E129" s="235" t="s">
        <v>333</v>
      </c>
      <c r="F129" s="235"/>
      <c r="G129" s="160" t="s">
        <v>334</v>
      </c>
      <c r="H129" s="161" t="s">
        <v>338</v>
      </c>
      <c r="I129" s="235" t="s">
        <v>335</v>
      </c>
      <c r="J129" s="235"/>
      <c r="K129" s="265" t="s">
        <v>250</v>
      </c>
    </row>
    <row r="130" spans="2:11" ht="18.75" customHeight="1" x14ac:dyDescent="0.2">
      <c r="B130" s="237"/>
      <c r="C130" s="235"/>
      <c r="D130" s="235"/>
      <c r="E130" s="235"/>
      <c r="F130" s="235"/>
      <c r="G130" s="165">
        <v>0.02</v>
      </c>
      <c r="H130" s="163">
        <v>0</v>
      </c>
      <c r="I130" s="164" t="s">
        <v>336</v>
      </c>
      <c r="J130" s="162" t="s">
        <v>337</v>
      </c>
      <c r="K130" s="265"/>
    </row>
    <row r="131" spans="2:11" s="97" customFormat="1" ht="206.25" customHeight="1" x14ac:dyDescent="0.25">
      <c r="B131" s="221" t="s">
        <v>298</v>
      </c>
      <c r="C131" s="143" t="s">
        <v>634</v>
      </c>
      <c r="D131" s="144" t="s">
        <v>434</v>
      </c>
      <c r="E131" s="248" t="s">
        <v>650</v>
      </c>
      <c r="F131" s="248"/>
      <c r="G131" s="149">
        <v>0.02</v>
      </c>
      <c r="H131" s="146"/>
      <c r="I131" s="143" t="s">
        <v>667</v>
      </c>
      <c r="J131" s="145"/>
      <c r="K131" s="184">
        <f>G131</f>
        <v>0.02</v>
      </c>
    </row>
    <row r="132" spans="2:11" s="109" customFormat="1" ht="24" x14ac:dyDescent="0.25">
      <c r="B132" s="237" t="s">
        <v>339</v>
      </c>
      <c r="C132" s="235" t="s">
        <v>331</v>
      </c>
      <c r="D132" s="235" t="s">
        <v>332</v>
      </c>
      <c r="E132" s="235" t="s">
        <v>333</v>
      </c>
      <c r="F132" s="235"/>
      <c r="G132" s="160" t="s">
        <v>334</v>
      </c>
      <c r="H132" s="161" t="s">
        <v>338</v>
      </c>
      <c r="I132" s="235" t="s">
        <v>335</v>
      </c>
      <c r="J132" s="235"/>
      <c r="K132" s="265" t="s">
        <v>250</v>
      </c>
    </row>
    <row r="133" spans="2:11" ht="18.75" customHeight="1" x14ac:dyDescent="0.2">
      <c r="B133" s="237"/>
      <c r="C133" s="235"/>
      <c r="D133" s="235"/>
      <c r="E133" s="235"/>
      <c r="F133" s="235"/>
      <c r="G133" s="165">
        <v>0.02</v>
      </c>
      <c r="H133" s="163">
        <v>0</v>
      </c>
      <c r="I133" s="164" t="s">
        <v>336</v>
      </c>
      <c r="J133" s="162" t="s">
        <v>337</v>
      </c>
      <c r="K133" s="265"/>
    </row>
    <row r="134" spans="2:11" s="97" customFormat="1" ht="168" customHeight="1" x14ac:dyDescent="0.25">
      <c r="B134" s="221" t="s">
        <v>299</v>
      </c>
      <c r="C134" s="143" t="s">
        <v>436</v>
      </c>
      <c r="D134" s="148" t="s">
        <v>435</v>
      </c>
      <c r="E134" s="248" t="s">
        <v>437</v>
      </c>
      <c r="F134" s="248"/>
      <c r="G134" s="149"/>
      <c r="H134" s="146">
        <v>0</v>
      </c>
      <c r="I134" s="143"/>
      <c r="J134" s="145"/>
      <c r="K134" s="184">
        <f>G134</f>
        <v>0</v>
      </c>
    </row>
    <row r="135" spans="2:11" s="109" customFormat="1" ht="24" x14ac:dyDescent="0.25">
      <c r="B135" s="237" t="s">
        <v>339</v>
      </c>
      <c r="C135" s="235" t="s">
        <v>331</v>
      </c>
      <c r="D135" s="235" t="s">
        <v>332</v>
      </c>
      <c r="E135" s="235" t="s">
        <v>333</v>
      </c>
      <c r="F135" s="235"/>
      <c r="G135" s="160" t="s">
        <v>334</v>
      </c>
      <c r="H135" s="161" t="s">
        <v>338</v>
      </c>
      <c r="I135" s="235" t="s">
        <v>335</v>
      </c>
      <c r="J135" s="235"/>
      <c r="K135" s="265" t="s">
        <v>250</v>
      </c>
    </row>
    <row r="136" spans="2:11" ht="18.75" customHeight="1" x14ac:dyDescent="0.2">
      <c r="B136" s="237"/>
      <c r="C136" s="235"/>
      <c r="D136" s="235"/>
      <c r="E136" s="235"/>
      <c r="F136" s="235"/>
      <c r="G136" s="165">
        <v>0.01</v>
      </c>
      <c r="H136" s="163">
        <v>0</v>
      </c>
      <c r="I136" s="164" t="s">
        <v>336</v>
      </c>
      <c r="J136" s="162" t="s">
        <v>337</v>
      </c>
      <c r="K136" s="265"/>
    </row>
    <row r="137" spans="2:11" s="97" customFormat="1" ht="90" customHeight="1" x14ac:dyDescent="0.25">
      <c r="B137" s="221" t="s">
        <v>438</v>
      </c>
      <c r="C137" s="143" t="s">
        <v>620</v>
      </c>
      <c r="D137" s="144" t="s">
        <v>439</v>
      </c>
      <c r="E137" s="248" t="s">
        <v>440</v>
      </c>
      <c r="F137" s="248"/>
      <c r="G137" s="149"/>
      <c r="H137" s="147">
        <v>0</v>
      </c>
      <c r="I137" s="143"/>
      <c r="J137" s="145"/>
      <c r="K137" s="184">
        <f>G137</f>
        <v>0</v>
      </c>
    </row>
    <row r="138" spans="2:11" ht="15" customHeight="1" x14ac:dyDescent="0.2">
      <c r="B138" s="249" t="s">
        <v>441</v>
      </c>
      <c r="C138" s="247"/>
      <c r="D138" s="247"/>
      <c r="E138" s="247"/>
      <c r="F138" s="247"/>
      <c r="G138" s="247"/>
      <c r="H138" s="247"/>
      <c r="I138" s="247" t="s">
        <v>564</v>
      </c>
      <c r="J138" s="247"/>
      <c r="K138" s="168">
        <f>SUM(K141:K156)</f>
        <v>0</v>
      </c>
    </row>
    <row r="139" spans="2:11" s="109" customFormat="1" ht="24" x14ac:dyDescent="0.25">
      <c r="B139" s="237" t="s">
        <v>339</v>
      </c>
      <c r="C139" s="235" t="s">
        <v>331</v>
      </c>
      <c r="D139" s="235" t="s">
        <v>332</v>
      </c>
      <c r="E139" s="235" t="s">
        <v>333</v>
      </c>
      <c r="F139" s="235"/>
      <c r="G139" s="160" t="s">
        <v>334</v>
      </c>
      <c r="H139" s="161" t="s">
        <v>338</v>
      </c>
      <c r="I139" s="235" t="s">
        <v>335</v>
      </c>
      <c r="J139" s="235"/>
      <c r="K139" s="265" t="s">
        <v>250</v>
      </c>
    </row>
    <row r="140" spans="2:11" ht="18.75" customHeight="1" x14ac:dyDescent="0.2">
      <c r="B140" s="237"/>
      <c r="C140" s="235"/>
      <c r="D140" s="235"/>
      <c r="E140" s="235"/>
      <c r="F140" s="235"/>
      <c r="G140" s="165">
        <v>0.01</v>
      </c>
      <c r="H140" s="163">
        <v>0</v>
      </c>
      <c r="I140" s="164" t="s">
        <v>336</v>
      </c>
      <c r="J140" s="162" t="s">
        <v>337</v>
      </c>
      <c r="K140" s="265"/>
    </row>
    <row r="141" spans="2:11" s="97" customFormat="1" ht="57.6" customHeight="1" x14ac:dyDescent="0.25">
      <c r="B141" s="221" t="s">
        <v>300</v>
      </c>
      <c r="C141" s="143" t="s">
        <v>621</v>
      </c>
      <c r="D141" s="144" t="s">
        <v>442</v>
      </c>
      <c r="E141" s="248" t="s">
        <v>443</v>
      </c>
      <c r="F141" s="248"/>
      <c r="G141" s="149"/>
      <c r="H141" s="147">
        <v>0</v>
      </c>
      <c r="I141" s="143"/>
      <c r="J141" s="145"/>
      <c r="K141" s="184">
        <f>G141</f>
        <v>0</v>
      </c>
    </row>
    <row r="142" spans="2:11" s="109" customFormat="1" ht="24" x14ac:dyDescent="0.25">
      <c r="B142" s="237" t="s">
        <v>339</v>
      </c>
      <c r="C142" s="235" t="s">
        <v>331</v>
      </c>
      <c r="D142" s="235" t="s">
        <v>332</v>
      </c>
      <c r="E142" s="235" t="s">
        <v>333</v>
      </c>
      <c r="F142" s="235"/>
      <c r="G142" s="160" t="s">
        <v>334</v>
      </c>
      <c r="H142" s="161" t="s">
        <v>338</v>
      </c>
      <c r="I142" s="235" t="s">
        <v>335</v>
      </c>
      <c r="J142" s="235"/>
      <c r="K142" s="265" t="s">
        <v>250</v>
      </c>
    </row>
    <row r="143" spans="2:11" ht="18.75" customHeight="1" x14ac:dyDescent="0.2">
      <c r="B143" s="237"/>
      <c r="C143" s="235"/>
      <c r="D143" s="235"/>
      <c r="E143" s="235"/>
      <c r="F143" s="235"/>
      <c r="G143" s="165">
        <v>0.01</v>
      </c>
      <c r="H143" s="163">
        <v>0</v>
      </c>
      <c r="I143" s="164" t="s">
        <v>336</v>
      </c>
      <c r="J143" s="162" t="s">
        <v>337</v>
      </c>
      <c r="K143" s="265"/>
    </row>
    <row r="144" spans="2:11" s="97" customFormat="1" ht="66" customHeight="1" x14ac:dyDescent="0.25">
      <c r="B144" s="221" t="s">
        <v>301</v>
      </c>
      <c r="C144" s="143" t="s">
        <v>651</v>
      </c>
      <c r="D144" s="144" t="s">
        <v>444</v>
      </c>
      <c r="E144" s="248" t="s">
        <v>445</v>
      </c>
      <c r="F144" s="248"/>
      <c r="G144" s="149"/>
      <c r="H144" s="147">
        <v>0</v>
      </c>
      <c r="I144" s="143"/>
      <c r="J144" s="145"/>
      <c r="K144" s="184">
        <f>G144</f>
        <v>0</v>
      </c>
    </row>
    <row r="145" spans="2:11" s="109" customFormat="1" ht="24" x14ac:dyDescent="0.25">
      <c r="B145" s="237" t="s">
        <v>339</v>
      </c>
      <c r="C145" s="235" t="s">
        <v>331</v>
      </c>
      <c r="D145" s="235" t="s">
        <v>332</v>
      </c>
      <c r="E145" s="235" t="s">
        <v>333</v>
      </c>
      <c r="F145" s="235"/>
      <c r="G145" s="160" t="s">
        <v>334</v>
      </c>
      <c r="H145" s="161" t="s">
        <v>338</v>
      </c>
      <c r="I145" s="235" t="s">
        <v>335</v>
      </c>
      <c r="J145" s="235"/>
      <c r="K145" s="265" t="s">
        <v>250</v>
      </c>
    </row>
    <row r="146" spans="2:11" ht="18.75" customHeight="1" x14ac:dyDescent="0.2">
      <c r="B146" s="237"/>
      <c r="C146" s="235"/>
      <c r="D146" s="235"/>
      <c r="E146" s="235"/>
      <c r="F146" s="235"/>
      <c r="G146" s="165">
        <v>0.01</v>
      </c>
      <c r="H146" s="163">
        <v>0</v>
      </c>
      <c r="I146" s="164" t="s">
        <v>336</v>
      </c>
      <c r="J146" s="162" t="s">
        <v>337</v>
      </c>
      <c r="K146" s="265"/>
    </row>
    <row r="147" spans="2:11" s="97" customFormat="1" ht="51" x14ac:dyDescent="0.25">
      <c r="B147" s="221" t="s">
        <v>446</v>
      </c>
      <c r="C147" s="151" t="s">
        <v>635</v>
      </c>
      <c r="D147" s="144" t="s">
        <v>447</v>
      </c>
      <c r="E147" s="248" t="s">
        <v>644</v>
      </c>
      <c r="F147" s="248"/>
      <c r="G147" s="149"/>
      <c r="H147" s="147">
        <v>0</v>
      </c>
      <c r="I147" s="143"/>
      <c r="J147" s="145"/>
      <c r="K147" s="184">
        <f>G147</f>
        <v>0</v>
      </c>
    </row>
    <row r="148" spans="2:11" s="109" customFormat="1" ht="24" x14ac:dyDescent="0.25">
      <c r="B148" s="237" t="s">
        <v>339</v>
      </c>
      <c r="C148" s="235" t="s">
        <v>331</v>
      </c>
      <c r="D148" s="235" t="s">
        <v>332</v>
      </c>
      <c r="E148" s="235" t="s">
        <v>333</v>
      </c>
      <c r="F148" s="235"/>
      <c r="G148" s="160" t="s">
        <v>334</v>
      </c>
      <c r="H148" s="161" t="s">
        <v>338</v>
      </c>
      <c r="I148" s="235" t="s">
        <v>335</v>
      </c>
      <c r="J148" s="235"/>
      <c r="K148" s="265" t="s">
        <v>250</v>
      </c>
    </row>
    <row r="149" spans="2:11" ht="18.75" customHeight="1" x14ac:dyDescent="0.2">
      <c r="B149" s="237"/>
      <c r="C149" s="235"/>
      <c r="D149" s="235"/>
      <c r="E149" s="235"/>
      <c r="F149" s="235"/>
      <c r="G149" s="165">
        <v>0.01</v>
      </c>
      <c r="H149" s="163">
        <v>0</v>
      </c>
      <c r="I149" s="164" t="s">
        <v>336</v>
      </c>
      <c r="J149" s="162" t="s">
        <v>337</v>
      </c>
      <c r="K149" s="265"/>
    </row>
    <row r="150" spans="2:11" s="97" customFormat="1" ht="51.6" customHeight="1" x14ac:dyDescent="0.25">
      <c r="B150" s="221" t="s">
        <v>448</v>
      </c>
      <c r="C150" s="143" t="s">
        <v>636</v>
      </c>
      <c r="D150" s="144" t="s">
        <v>449</v>
      </c>
      <c r="E150" s="248" t="s">
        <v>450</v>
      </c>
      <c r="F150" s="248"/>
      <c r="G150" s="149"/>
      <c r="H150" s="147">
        <v>0</v>
      </c>
      <c r="I150" s="143"/>
      <c r="J150" s="145"/>
      <c r="K150" s="184">
        <f>G150</f>
        <v>0</v>
      </c>
    </row>
    <row r="151" spans="2:11" s="109" customFormat="1" ht="24" x14ac:dyDescent="0.25">
      <c r="B151" s="237" t="s">
        <v>339</v>
      </c>
      <c r="C151" s="235" t="s">
        <v>331</v>
      </c>
      <c r="D151" s="235" t="s">
        <v>332</v>
      </c>
      <c r="E151" s="235" t="s">
        <v>333</v>
      </c>
      <c r="F151" s="235"/>
      <c r="G151" s="160" t="s">
        <v>334</v>
      </c>
      <c r="H151" s="161" t="s">
        <v>338</v>
      </c>
      <c r="I151" s="235" t="s">
        <v>335</v>
      </c>
      <c r="J151" s="235"/>
      <c r="K151" s="265" t="s">
        <v>250</v>
      </c>
    </row>
    <row r="152" spans="2:11" ht="18.75" customHeight="1" x14ac:dyDescent="0.2">
      <c r="B152" s="237"/>
      <c r="C152" s="235"/>
      <c r="D152" s="235"/>
      <c r="E152" s="235"/>
      <c r="F152" s="235"/>
      <c r="G152" s="165">
        <v>0.01</v>
      </c>
      <c r="H152" s="163">
        <v>0</v>
      </c>
      <c r="I152" s="164" t="s">
        <v>336</v>
      </c>
      <c r="J152" s="162" t="s">
        <v>337</v>
      </c>
      <c r="K152" s="265"/>
    </row>
    <row r="153" spans="2:11" s="97" customFormat="1" ht="55.5" customHeight="1" x14ac:dyDescent="0.25">
      <c r="B153" s="221" t="s">
        <v>451</v>
      </c>
      <c r="C153" s="143" t="s">
        <v>637</v>
      </c>
      <c r="D153" s="144" t="s">
        <v>452</v>
      </c>
      <c r="E153" s="248" t="s">
        <v>453</v>
      </c>
      <c r="F153" s="248"/>
      <c r="G153" s="149"/>
      <c r="H153" s="147">
        <v>0</v>
      </c>
      <c r="I153" s="143"/>
      <c r="J153" s="143"/>
      <c r="K153" s="184">
        <f>G153</f>
        <v>0</v>
      </c>
    </row>
    <row r="154" spans="2:11" s="109" customFormat="1" ht="24" x14ac:dyDescent="0.25">
      <c r="B154" s="237" t="s">
        <v>339</v>
      </c>
      <c r="C154" s="235" t="s">
        <v>331</v>
      </c>
      <c r="D154" s="235" t="s">
        <v>332</v>
      </c>
      <c r="E154" s="235" t="s">
        <v>333</v>
      </c>
      <c r="F154" s="235"/>
      <c r="G154" s="160" t="s">
        <v>334</v>
      </c>
      <c r="H154" s="161" t="s">
        <v>338</v>
      </c>
      <c r="I154" s="235" t="s">
        <v>335</v>
      </c>
      <c r="J154" s="235"/>
      <c r="K154" s="265" t="s">
        <v>250</v>
      </c>
    </row>
    <row r="155" spans="2:11" ht="18.75" customHeight="1" x14ac:dyDescent="0.2">
      <c r="B155" s="237"/>
      <c r="C155" s="235"/>
      <c r="D155" s="235"/>
      <c r="E155" s="235"/>
      <c r="F155" s="235"/>
      <c r="G155" s="165">
        <v>0.01</v>
      </c>
      <c r="H155" s="163">
        <v>0</v>
      </c>
      <c r="I155" s="164" t="s">
        <v>336</v>
      </c>
      <c r="J155" s="162" t="s">
        <v>337</v>
      </c>
      <c r="K155" s="265"/>
    </row>
    <row r="156" spans="2:11" s="97" customFormat="1" ht="55.5" customHeight="1" thickBot="1" x14ac:dyDescent="0.3">
      <c r="B156" s="185" t="s">
        <v>454</v>
      </c>
      <c r="C156" s="186" t="s">
        <v>455</v>
      </c>
      <c r="D156" s="198" t="s">
        <v>456</v>
      </c>
      <c r="E156" s="266" t="s">
        <v>457</v>
      </c>
      <c r="F156" s="266"/>
      <c r="G156" s="188"/>
      <c r="H156" s="199">
        <v>0</v>
      </c>
      <c r="I156" s="186"/>
      <c r="J156" s="190"/>
      <c r="K156" s="191">
        <f>G156</f>
        <v>0</v>
      </c>
    </row>
    <row r="157" spans="2:11" s="53" customFormat="1" ht="15.75" customHeight="1" x14ac:dyDescent="0.25">
      <c r="B157" s="259" t="s">
        <v>544</v>
      </c>
      <c r="C157" s="260"/>
      <c r="D157" s="260"/>
      <c r="E157" s="260"/>
      <c r="F157" s="260"/>
      <c r="G157" s="260"/>
      <c r="H157" s="260"/>
      <c r="I157" s="260" t="s">
        <v>565</v>
      </c>
      <c r="J157" s="260"/>
      <c r="K157" s="167">
        <f>SUM(K158+K171)</f>
        <v>0.03</v>
      </c>
    </row>
    <row r="158" spans="2:11" ht="15" customHeight="1" x14ac:dyDescent="0.2">
      <c r="B158" s="249" t="s">
        <v>567</v>
      </c>
      <c r="C158" s="247"/>
      <c r="D158" s="247"/>
      <c r="E158" s="247"/>
      <c r="F158" s="247"/>
      <c r="G158" s="247"/>
      <c r="H158" s="247"/>
      <c r="I158" s="247" t="s">
        <v>566</v>
      </c>
      <c r="J158" s="247"/>
      <c r="K158" s="168">
        <f>SUM(K161:K170)</f>
        <v>0.03</v>
      </c>
    </row>
    <row r="159" spans="2:11" s="109" customFormat="1" ht="24" x14ac:dyDescent="0.25">
      <c r="B159" s="237" t="s">
        <v>339</v>
      </c>
      <c r="C159" s="235" t="s">
        <v>331</v>
      </c>
      <c r="D159" s="235" t="s">
        <v>332</v>
      </c>
      <c r="E159" s="235" t="s">
        <v>333</v>
      </c>
      <c r="F159" s="235"/>
      <c r="G159" s="160" t="s">
        <v>334</v>
      </c>
      <c r="H159" s="161" t="s">
        <v>338</v>
      </c>
      <c r="I159" s="235" t="s">
        <v>335</v>
      </c>
      <c r="J159" s="235"/>
      <c r="K159" s="265" t="s">
        <v>250</v>
      </c>
    </row>
    <row r="160" spans="2:11" ht="18.75" customHeight="1" thickBot="1" x14ac:dyDescent="0.25">
      <c r="B160" s="238"/>
      <c r="C160" s="236"/>
      <c r="D160" s="236"/>
      <c r="E160" s="236"/>
      <c r="F160" s="236"/>
      <c r="G160" s="169">
        <v>0.04</v>
      </c>
      <c r="H160" s="170">
        <v>0</v>
      </c>
      <c r="I160" s="171" t="s">
        <v>336</v>
      </c>
      <c r="J160" s="172" t="s">
        <v>337</v>
      </c>
      <c r="K160" s="267"/>
    </row>
    <row r="161" spans="2:11" s="97" customFormat="1" ht="109.5" customHeight="1" x14ac:dyDescent="0.25">
      <c r="B161" s="222" t="s">
        <v>303</v>
      </c>
      <c r="C161" s="176" t="s">
        <v>458</v>
      </c>
      <c r="D161" s="195" t="s">
        <v>622</v>
      </c>
      <c r="E161" s="264" t="s">
        <v>459</v>
      </c>
      <c r="F161" s="264"/>
      <c r="G161" s="192"/>
      <c r="H161" s="200">
        <v>0</v>
      </c>
      <c r="I161" s="176"/>
      <c r="J161" s="178"/>
      <c r="K161" s="193">
        <f>G161</f>
        <v>0</v>
      </c>
    </row>
    <row r="162" spans="2:11" s="109" customFormat="1" ht="24" x14ac:dyDescent="0.25">
      <c r="B162" s="237" t="s">
        <v>339</v>
      </c>
      <c r="C162" s="235" t="s">
        <v>331</v>
      </c>
      <c r="D162" s="235" t="s">
        <v>332</v>
      </c>
      <c r="E162" s="235" t="s">
        <v>333</v>
      </c>
      <c r="F162" s="235"/>
      <c r="G162" s="160" t="s">
        <v>334</v>
      </c>
      <c r="H162" s="161" t="s">
        <v>338</v>
      </c>
      <c r="I162" s="235" t="s">
        <v>335</v>
      </c>
      <c r="J162" s="235"/>
      <c r="K162" s="265" t="s">
        <v>250</v>
      </c>
    </row>
    <row r="163" spans="2:11" ht="18.75" customHeight="1" x14ac:dyDescent="0.2">
      <c r="B163" s="237"/>
      <c r="C163" s="235"/>
      <c r="D163" s="235"/>
      <c r="E163" s="235"/>
      <c r="F163" s="235"/>
      <c r="G163" s="165">
        <v>0.04</v>
      </c>
      <c r="H163" s="163">
        <v>0</v>
      </c>
      <c r="I163" s="164" t="s">
        <v>336</v>
      </c>
      <c r="J163" s="162" t="s">
        <v>337</v>
      </c>
      <c r="K163" s="265"/>
    </row>
    <row r="164" spans="2:11" s="97" customFormat="1" ht="94.15" customHeight="1" x14ac:dyDescent="0.25">
      <c r="B164" s="221" t="s">
        <v>304</v>
      </c>
      <c r="C164" s="143" t="s">
        <v>460</v>
      </c>
      <c r="D164" s="144" t="s">
        <v>310</v>
      </c>
      <c r="E164" s="248" t="s">
        <v>638</v>
      </c>
      <c r="F164" s="248"/>
      <c r="G164" s="149"/>
      <c r="H164" s="152">
        <v>0</v>
      </c>
      <c r="I164" s="143"/>
      <c r="J164" s="145"/>
      <c r="K164" s="184">
        <f>G164</f>
        <v>0</v>
      </c>
    </row>
    <row r="165" spans="2:11" s="109" customFormat="1" ht="24" x14ac:dyDescent="0.25">
      <c r="B165" s="237" t="s">
        <v>339</v>
      </c>
      <c r="C165" s="235" t="s">
        <v>331</v>
      </c>
      <c r="D165" s="235" t="s">
        <v>332</v>
      </c>
      <c r="E165" s="235" t="s">
        <v>333</v>
      </c>
      <c r="F165" s="235"/>
      <c r="G165" s="160" t="s">
        <v>334</v>
      </c>
      <c r="H165" s="161" t="s">
        <v>338</v>
      </c>
      <c r="I165" s="235" t="s">
        <v>335</v>
      </c>
      <c r="J165" s="235"/>
      <c r="K165" s="265" t="s">
        <v>250</v>
      </c>
    </row>
    <row r="166" spans="2:11" ht="18.75" customHeight="1" x14ac:dyDescent="0.2">
      <c r="B166" s="237"/>
      <c r="C166" s="235"/>
      <c r="D166" s="235"/>
      <c r="E166" s="235"/>
      <c r="F166" s="235"/>
      <c r="G166" s="165">
        <v>0.03</v>
      </c>
      <c r="H166" s="163">
        <v>0</v>
      </c>
      <c r="I166" s="164" t="s">
        <v>336</v>
      </c>
      <c r="J166" s="162" t="s">
        <v>337</v>
      </c>
      <c r="K166" s="265"/>
    </row>
    <row r="167" spans="2:11" s="97" customFormat="1" ht="182.45" customHeight="1" x14ac:dyDescent="0.25">
      <c r="B167" s="221" t="s">
        <v>461</v>
      </c>
      <c r="C167" s="143" t="s">
        <v>462</v>
      </c>
      <c r="D167" s="144" t="s">
        <v>463</v>
      </c>
      <c r="E167" s="248" t="s">
        <v>464</v>
      </c>
      <c r="F167" s="248"/>
      <c r="G167" s="212">
        <v>0.03</v>
      </c>
      <c r="H167" s="147"/>
      <c r="I167" s="143" t="s">
        <v>672</v>
      </c>
      <c r="J167" s="145"/>
      <c r="K167" s="184">
        <f>G167</f>
        <v>0.03</v>
      </c>
    </row>
    <row r="168" spans="2:11" s="109" customFormat="1" ht="24" x14ac:dyDescent="0.25">
      <c r="B168" s="237" t="s">
        <v>339</v>
      </c>
      <c r="C168" s="235" t="s">
        <v>331</v>
      </c>
      <c r="D168" s="235" t="s">
        <v>332</v>
      </c>
      <c r="E168" s="235" t="s">
        <v>333</v>
      </c>
      <c r="F168" s="235"/>
      <c r="G168" s="160" t="s">
        <v>334</v>
      </c>
      <c r="H168" s="161" t="s">
        <v>338</v>
      </c>
      <c r="I168" s="235" t="s">
        <v>335</v>
      </c>
      <c r="J168" s="235"/>
      <c r="K168" s="265" t="s">
        <v>250</v>
      </c>
    </row>
    <row r="169" spans="2:11" ht="18.75" customHeight="1" x14ac:dyDescent="0.2">
      <c r="B169" s="237"/>
      <c r="C169" s="235"/>
      <c r="D169" s="235"/>
      <c r="E169" s="235"/>
      <c r="F169" s="235"/>
      <c r="G169" s="165">
        <v>0.04</v>
      </c>
      <c r="H169" s="163">
        <v>0</v>
      </c>
      <c r="I169" s="164" t="s">
        <v>336</v>
      </c>
      <c r="J169" s="162" t="s">
        <v>337</v>
      </c>
      <c r="K169" s="265"/>
    </row>
    <row r="170" spans="2:11" s="97" customFormat="1" ht="64.150000000000006" customHeight="1" x14ac:dyDescent="0.25">
      <c r="B170" s="221" t="s">
        <v>465</v>
      </c>
      <c r="C170" s="143" t="s">
        <v>623</v>
      </c>
      <c r="D170" s="144" t="s">
        <v>466</v>
      </c>
      <c r="E170" s="248" t="s">
        <v>467</v>
      </c>
      <c r="F170" s="248"/>
      <c r="G170" s="212"/>
      <c r="H170" s="147">
        <v>0</v>
      </c>
      <c r="I170" s="143"/>
      <c r="J170" s="145"/>
      <c r="K170" s="184">
        <f>G170</f>
        <v>0</v>
      </c>
    </row>
    <row r="171" spans="2:11" ht="15" customHeight="1" x14ac:dyDescent="0.2">
      <c r="B171" s="249" t="s">
        <v>533</v>
      </c>
      <c r="C171" s="247"/>
      <c r="D171" s="247"/>
      <c r="E171" s="247"/>
      <c r="F171" s="247"/>
      <c r="G171" s="247"/>
      <c r="H171" s="247"/>
      <c r="I171" s="247" t="s">
        <v>568</v>
      </c>
      <c r="J171" s="247"/>
      <c r="K171" s="168">
        <f>SUM(K174:K189)</f>
        <v>0</v>
      </c>
    </row>
    <row r="172" spans="2:11" s="109" customFormat="1" ht="24" x14ac:dyDescent="0.25">
      <c r="B172" s="237" t="s">
        <v>339</v>
      </c>
      <c r="C172" s="235" t="s">
        <v>331</v>
      </c>
      <c r="D172" s="235" t="s">
        <v>332</v>
      </c>
      <c r="E172" s="235" t="s">
        <v>333</v>
      </c>
      <c r="F172" s="235"/>
      <c r="G172" s="160" t="s">
        <v>334</v>
      </c>
      <c r="H172" s="161" t="s">
        <v>338</v>
      </c>
      <c r="I172" s="235" t="s">
        <v>335</v>
      </c>
      <c r="J172" s="235"/>
      <c r="K172" s="265" t="s">
        <v>250</v>
      </c>
    </row>
    <row r="173" spans="2:11" ht="18.75" customHeight="1" x14ac:dyDescent="0.2">
      <c r="B173" s="237"/>
      <c r="C173" s="235"/>
      <c r="D173" s="235"/>
      <c r="E173" s="235"/>
      <c r="F173" s="235"/>
      <c r="G173" s="162">
        <v>2.5000000000000001E-2</v>
      </c>
      <c r="H173" s="163">
        <v>0</v>
      </c>
      <c r="I173" s="164" t="s">
        <v>336</v>
      </c>
      <c r="J173" s="162" t="s">
        <v>337</v>
      </c>
      <c r="K173" s="265"/>
    </row>
    <row r="174" spans="2:11" s="97" customFormat="1" ht="103.9" customHeight="1" x14ac:dyDescent="0.25">
      <c r="B174" s="221" t="s">
        <v>305</v>
      </c>
      <c r="C174" s="150" t="s">
        <v>639</v>
      </c>
      <c r="D174" s="144" t="s">
        <v>468</v>
      </c>
      <c r="E174" s="248" t="s">
        <v>469</v>
      </c>
      <c r="F174" s="248"/>
      <c r="G174" s="211"/>
      <c r="H174" s="211">
        <v>0</v>
      </c>
      <c r="I174" s="143"/>
      <c r="J174" s="145"/>
      <c r="K174" s="182">
        <f>G174</f>
        <v>0</v>
      </c>
    </row>
    <row r="175" spans="2:11" s="109" customFormat="1" ht="24" x14ac:dyDescent="0.25">
      <c r="B175" s="237" t="s">
        <v>339</v>
      </c>
      <c r="C175" s="235" t="s">
        <v>331</v>
      </c>
      <c r="D175" s="235" t="s">
        <v>332</v>
      </c>
      <c r="E175" s="235" t="s">
        <v>333</v>
      </c>
      <c r="F175" s="235"/>
      <c r="G175" s="160" t="s">
        <v>334</v>
      </c>
      <c r="H175" s="161" t="s">
        <v>338</v>
      </c>
      <c r="I175" s="235" t="s">
        <v>335</v>
      </c>
      <c r="J175" s="235"/>
      <c r="K175" s="265" t="s">
        <v>250</v>
      </c>
    </row>
    <row r="176" spans="2:11" ht="18.75" customHeight="1" x14ac:dyDescent="0.2">
      <c r="B176" s="237"/>
      <c r="C176" s="235"/>
      <c r="D176" s="235"/>
      <c r="E176" s="235"/>
      <c r="F176" s="235"/>
      <c r="G176" s="162">
        <v>2.5000000000000001E-2</v>
      </c>
      <c r="H176" s="163">
        <v>0</v>
      </c>
      <c r="I176" s="164" t="s">
        <v>336</v>
      </c>
      <c r="J176" s="162" t="s">
        <v>337</v>
      </c>
      <c r="K176" s="265"/>
    </row>
    <row r="177" spans="2:11" s="97" customFormat="1" ht="126" customHeight="1" x14ac:dyDescent="0.25">
      <c r="B177" s="221" t="s">
        <v>306</v>
      </c>
      <c r="C177" s="209" t="s">
        <v>640</v>
      </c>
      <c r="D177" s="144" t="s">
        <v>470</v>
      </c>
      <c r="E177" s="248" t="s">
        <v>652</v>
      </c>
      <c r="F177" s="248"/>
      <c r="G177" s="145"/>
      <c r="H177" s="147">
        <v>0</v>
      </c>
      <c r="I177" s="143"/>
      <c r="J177" s="145"/>
      <c r="K177" s="182">
        <f>G177</f>
        <v>0</v>
      </c>
    </row>
    <row r="178" spans="2:11" s="109" customFormat="1" ht="24" x14ac:dyDescent="0.25">
      <c r="B178" s="237" t="s">
        <v>339</v>
      </c>
      <c r="C178" s="235" t="s">
        <v>331</v>
      </c>
      <c r="D178" s="235" t="s">
        <v>332</v>
      </c>
      <c r="E178" s="235" t="s">
        <v>333</v>
      </c>
      <c r="F178" s="235"/>
      <c r="G178" s="160" t="s">
        <v>334</v>
      </c>
      <c r="H178" s="161" t="s">
        <v>338</v>
      </c>
      <c r="I178" s="235" t="s">
        <v>335</v>
      </c>
      <c r="J178" s="235"/>
      <c r="K178" s="265" t="s">
        <v>250</v>
      </c>
    </row>
    <row r="179" spans="2:11" ht="18.75" customHeight="1" x14ac:dyDescent="0.2">
      <c r="B179" s="237"/>
      <c r="C179" s="235"/>
      <c r="D179" s="235"/>
      <c r="E179" s="235"/>
      <c r="F179" s="235"/>
      <c r="G179" s="162">
        <v>2.5000000000000001E-2</v>
      </c>
      <c r="H179" s="163">
        <v>0</v>
      </c>
      <c r="I179" s="164" t="s">
        <v>336</v>
      </c>
      <c r="J179" s="162" t="s">
        <v>337</v>
      </c>
      <c r="K179" s="265"/>
    </row>
    <row r="180" spans="2:11" s="97" customFormat="1" ht="42" customHeight="1" x14ac:dyDescent="0.25">
      <c r="B180" s="221" t="s">
        <v>307</v>
      </c>
      <c r="C180" s="143" t="s">
        <v>471</v>
      </c>
      <c r="D180" s="148" t="s">
        <v>472</v>
      </c>
      <c r="E180" s="248" t="s">
        <v>473</v>
      </c>
      <c r="F180" s="248"/>
      <c r="G180" s="153"/>
      <c r="H180" s="146">
        <v>0</v>
      </c>
      <c r="I180" s="143"/>
      <c r="J180" s="145"/>
      <c r="K180" s="182">
        <f>G180</f>
        <v>0</v>
      </c>
    </row>
    <row r="181" spans="2:11" s="109" customFormat="1" ht="24" x14ac:dyDescent="0.25">
      <c r="B181" s="237" t="s">
        <v>339</v>
      </c>
      <c r="C181" s="235" t="s">
        <v>331</v>
      </c>
      <c r="D181" s="235" t="s">
        <v>332</v>
      </c>
      <c r="E181" s="235" t="s">
        <v>333</v>
      </c>
      <c r="F181" s="235"/>
      <c r="G181" s="160" t="s">
        <v>334</v>
      </c>
      <c r="H181" s="161" t="s">
        <v>338</v>
      </c>
      <c r="I181" s="235" t="s">
        <v>335</v>
      </c>
      <c r="J181" s="235"/>
      <c r="K181" s="265" t="s">
        <v>250</v>
      </c>
    </row>
    <row r="182" spans="2:11" ht="18.75" customHeight="1" x14ac:dyDescent="0.2">
      <c r="B182" s="237"/>
      <c r="C182" s="235"/>
      <c r="D182" s="235"/>
      <c r="E182" s="235"/>
      <c r="F182" s="235"/>
      <c r="G182" s="162">
        <v>2.5000000000000001E-2</v>
      </c>
      <c r="H182" s="163">
        <v>0</v>
      </c>
      <c r="I182" s="164" t="s">
        <v>336</v>
      </c>
      <c r="J182" s="162" t="s">
        <v>337</v>
      </c>
      <c r="K182" s="265"/>
    </row>
    <row r="183" spans="2:11" s="97" customFormat="1" ht="55.15" customHeight="1" x14ac:dyDescent="0.25">
      <c r="B183" s="221" t="s">
        <v>474</v>
      </c>
      <c r="C183" s="143" t="s">
        <v>641</v>
      </c>
      <c r="D183" s="144" t="s">
        <v>475</v>
      </c>
      <c r="E183" s="248" t="s">
        <v>476</v>
      </c>
      <c r="F183" s="248"/>
      <c r="G183" s="145"/>
      <c r="H183" s="146">
        <v>0</v>
      </c>
      <c r="I183" s="143"/>
      <c r="J183" s="145"/>
      <c r="K183" s="182">
        <f>G183</f>
        <v>0</v>
      </c>
    </row>
    <row r="184" spans="2:11" s="109" customFormat="1" ht="24" x14ac:dyDescent="0.25">
      <c r="B184" s="237" t="s">
        <v>339</v>
      </c>
      <c r="C184" s="235" t="s">
        <v>331</v>
      </c>
      <c r="D184" s="235" t="s">
        <v>332</v>
      </c>
      <c r="E184" s="235" t="s">
        <v>333</v>
      </c>
      <c r="F184" s="235"/>
      <c r="G184" s="160" t="s">
        <v>334</v>
      </c>
      <c r="H184" s="161" t="s">
        <v>338</v>
      </c>
      <c r="I184" s="235" t="s">
        <v>335</v>
      </c>
      <c r="J184" s="235"/>
      <c r="K184" s="265" t="s">
        <v>250</v>
      </c>
    </row>
    <row r="185" spans="2:11" ht="18.75" customHeight="1" x14ac:dyDescent="0.2">
      <c r="B185" s="237"/>
      <c r="C185" s="235"/>
      <c r="D185" s="235"/>
      <c r="E185" s="235"/>
      <c r="F185" s="235"/>
      <c r="G185" s="162">
        <v>2.5000000000000001E-2</v>
      </c>
      <c r="H185" s="163">
        <v>0</v>
      </c>
      <c r="I185" s="164" t="s">
        <v>336</v>
      </c>
      <c r="J185" s="162" t="s">
        <v>337</v>
      </c>
      <c r="K185" s="265"/>
    </row>
    <row r="186" spans="2:11" s="97" customFormat="1" ht="62.45" customHeight="1" x14ac:dyDescent="0.25">
      <c r="B186" s="181" t="s">
        <v>477</v>
      </c>
      <c r="C186" s="143" t="s">
        <v>478</v>
      </c>
      <c r="D186" s="144" t="s">
        <v>479</v>
      </c>
      <c r="E186" s="248" t="s">
        <v>480</v>
      </c>
      <c r="F186" s="248"/>
      <c r="G186" s="145"/>
      <c r="H186" s="146">
        <v>0</v>
      </c>
      <c r="I186" s="143"/>
      <c r="J186" s="145"/>
      <c r="K186" s="182">
        <f>G186</f>
        <v>0</v>
      </c>
    </row>
    <row r="187" spans="2:11" s="109" customFormat="1" ht="24" x14ac:dyDescent="0.25">
      <c r="B187" s="237" t="s">
        <v>339</v>
      </c>
      <c r="C187" s="235" t="s">
        <v>331</v>
      </c>
      <c r="D187" s="235" t="s">
        <v>332</v>
      </c>
      <c r="E187" s="235" t="s">
        <v>333</v>
      </c>
      <c r="F187" s="235"/>
      <c r="G187" s="160" t="s">
        <v>334</v>
      </c>
      <c r="H187" s="161" t="s">
        <v>338</v>
      </c>
      <c r="I187" s="235" t="s">
        <v>335</v>
      </c>
      <c r="J187" s="235"/>
      <c r="K187" s="265" t="s">
        <v>250</v>
      </c>
    </row>
    <row r="188" spans="2:11" ht="18.75" customHeight="1" x14ac:dyDescent="0.2">
      <c r="B188" s="237"/>
      <c r="C188" s="235"/>
      <c r="D188" s="235"/>
      <c r="E188" s="235"/>
      <c r="F188" s="235"/>
      <c r="G188" s="162">
        <v>2.5000000000000001E-2</v>
      </c>
      <c r="H188" s="163">
        <v>0</v>
      </c>
      <c r="I188" s="164" t="s">
        <v>336</v>
      </c>
      <c r="J188" s="162" t="s">
        <v>337</v>
      </c>
      <c r="K188" s="265"/>
    </row>
    <row r="189" spans="2:11" s="97" customFormat="1" ht="156.6" customHeight="1" x14ac:dyDescent="0.25">
      <c r="B189" s="223" t="s">
        <v>481</v>
      </c>
      <c r="C189" s="151" t="s">
        <v>642</v>
      </c>
      <c r="D189" s="144" t="s">
        <v>483</v>
      </c>
      <c r="E189" s="248" t="s">
        <v>482</v>
      </c>
      <c r="F189" s="248"/>
      <c r="G189" s="149"/>
      <c r="H189" s="147">
        <v>0</v>
      </c>
      <c r="I189" s="143"/>
      <c r="J189" s="145"/>
      <c r="K189" s="182">
        <f>G189</f>
        <v>0</v>
      </c>
    </row>
    <row r="190" spans="2:11" s="53" customFormat="1" ht="15.75" customHeight="1" x14ac:dyDescent="0.25">
      <c r="B190" s="249" t="s">
        <v>545</v>
      </c>
      <c r="C190" s="247"/>
      <c r="D190" s="247"/>
      <c r="E190" s="247"/>
      <c r="F190" s="247"/>
      <c r="G190" s="247"/>
      <c r="H190" s="247"/>
      <c r="I190" s="247" t="s">
        <v>569</v>
      </c>
      <c r="J190" s="247"/>
      <c r="K190" s="168">
        <f>SUM(K193:K196)</f>
        <v>0</v>
      </c>
    </row>
    <row r="191" spans="2:11" s="109" customFormat="1" ht="24" x14ac:dyDescent="0.25">
      <c r="B191" s="237" t="s">
        <v>339</v>
      </c>
      <c r="C191" s="235" t="s">
        <v>331</v>
      </c>
      <c r="D191" s="235" t="s">
        <v>332</v>
      </c>
      <c r="E191" s="235" t="s">
        <v>333</v>
      </c>
      <c r="F191" s="235"/>
      <c r="G191" s="160" t="s">
        <v>334</v>
      </c>
      <c r="H191" s="161" t="s">
        <v>338</v>
      </c>
      <c r="I191" s="235" t="s">
        <v>335</v>
      </c>
      <c r="J191" s="235"/>
      <c r="K191" s="265" t="s">
        <v>250</v>
      </c>
    </row>
    <row r="192" spans="2:11" ht="18.75" customHeight="1" x14ac:dyDescent="0.2">
      <c r="B192" s="237"/>
      <c r="C192" s="235"/>
      <c r="D192" s="235"/>
      <c r="E192" s="235"/>
      <c r="F192" s="235"/>
      <c r="G192" s="165">
        <v>0.05</v>
      </c>
      <c r="H192" s="163">
        <v>0</v>
      </c>
      <c r="I192" s="164" t="s">
        <v>336</v>
      </c>
      <c r="J192" s="162" t="s">
        <v>337</v>
      </c>
      <c r="K192" s="265"/>
    </row>
    <row r="193" spans="2:11" s="97" customFormat="1" ht="118.5" customHeight="1" x14ac:dyDescent="0.25">
      <c r="B193" s="181" t="s">
        <v>309</v>
      </c>
      <c r="C193" s="143" t="s">
        <v>486</v>
      </c>
      <c r="D193" s="144" t="s">
        <v>484</v>
      </c>
      <c r="E193" s="248" t="s">
        <v>485</v>
      </c>
      <c r="F193" s="248"/>
      <c r="G193" s="212"/>
      <c r="H193" s="146">
        <v>0</v>
      </c>
      <c r="I193" s="143"/>
      <c r="J193" s="145"/>
      <c r="K193" s="184">
        <f>G193</f>
        <v>0</v>
      </c>
    </row>
    <row r="194" spans="2:11" s="109" customFormat="1" ht="24" x14ac:dyDescent="0.25">
      <c r="B194" s="237" t="s">
        <v>339</v>
      </c>
      <c r="C194" s="235" t="s">
        <v>331</v>
      </c>
      <c r="D194" s="235" t="s">
        <v>332</v>
      </c>
      <c r="E194" s="235" t="s">
        <v>333</v>
      </c>
      <c r="F194" s="235"/>
      <c r="G194" s="160" t="s">
        <v>334</v>
      </c>
      <c r="H194" s="161" t="s">
        <v>338</v>
      </c>
      <c r="I194" s="235" t="s">
        <v>335</v>
      </c>
      <c r="J194" s="235"/>
      <c r="K194" s="265" t="s">
        <v>250</v>
      </c>
    </row>
    <row r="195" spans="2:11" ht="18.75" customHeight="1" x14ac:dyDescent="0.2">
      <c r="B195" s="237"/>
      <c r="C195" s="235"/>
      <c r="D195" s="235"/>
      <c r="E195" s="235"/>
      <c r="F195" s="235"/>
      <c r="G195" s="165">
        <v>0.05</v>
      </c>
      <c r="H195" s="163">
        <v>0</v>
      </c>
      <c r="I195" s="164" t="s">
        <v>336</v>
      </c>
      <c r="J195" s="162" t="s">
        <v>337</v>
      </c>
      <c r="K195" s="265"/>
    </row>
    <row r="196" spans="2:11" s="97" customFormat="1" ht="54.6" customHeight="1" thickBot="1" x14ac:dyDescent="0.3">
      <c r="B196" s="185" t="s">
        <v>311</v>
      </c>
      <c r="C196" s="186" t="s">
        <v>487</v>
      </c>
      <c r="D196" s="198" t="s">
        <v>488</v>
      </c>
      <c r="E196" s="266" t="s">
        <v>489</v>
      </c>
      <c r="F196" s="266"/>
      <c r="G196" s="188"/>
      <c r="H196" s="199">
        <v>0</v>
      </c>
      <c r="I196" s="186"/>
      <c r="J196" s="190"/>
      <c r="K196" s="191">
        <f>G196</f>
        <v>0</v>
      </c>
    </row>
    <row r="197" spans="2:11" ht="15.75" customHeight="1" x14ac:dyDescent="0.2">
      <c r="B197" s="259" t="s">
        <v>580</v>
      </c>
      <c r="C197" s="260"/>
      <c r="D197" s="260"/>
      <c r="E197" s="260"/>
      <c r="F197" s="260"/>
      <c r="G197" s="260"/>
      <c r="H197" s="260"/>
      <c r="I197" s="260" t="s">
        <v>574</v>
      </c>
      <c r="J197" s="260"/>
      <c r="K197" s="167">
        <f>K198</f>
        <v>0</v>
      </c>
    </row>
    <row r="198" spans="2:11" s="53" customFormat="1" ht="15.75" customHeight="1" x14ac:dyDescent="0.25">
      <c r="B198" s="249" t="s">
        <v>546</v>
      </c>
      <c r="C198" s="247"/>
      <c r="D198" s="247"/>
      <c r="E198" s="247"/>
      <c r="F198" s="247"/>
      <c r="G198" s="247"/>
      <c r="H198" s="247"/>
      <c r="I198" s="247" t="s">
        <v>570</v>
      </c>
      <c r="J198" s="247"/>
      <c r="K198" s="168">
        <f>SUM(K202:K211)</f>
        <v>0</v>
      </c>
    </row>
    <row r="199" spans="2:11" ht="15" customHeight="1" x14ac:dyDescent="0.2">
      <c r="B199" s="249" t="s">
        <v>534</v>
      </c>
      <c r="C199" s="247"/>
      <c r="D199" s="247"/>
      <c r="E199" s="247"/>
      <c r="F199" s="247"/>
      <c r="G199" s="247"/>
      <c r="H199" s="247"/>
      <c r="I199" s="247" t="s">
        <v>571</v>
      </c>
      <c r="J199" s="247"/>
      <c r="K199" s="168">
        <f>SUM(K202:K211)</f>
        <v>0</v>
      </c>
    </row>
    <row r="200" spans="2:11" s="109" customFormat="1" ht="24" x14ac:dyDescent="0.25">
      <c r="B200" s="237" t="s">
        <v>339</v>
      </c>
      <c r="C200" s="235" t="s">
        <v>331</v>
      </c>
      <c r="D200" s="235" t="s">
        <v>332</v>
      </c>
      <c r="E200" s="235" t="s">
        <v>333</v>
      </c>
      <c r="F200" s="235"/>
      <c r="G200" s="160" t="s">
        <v>334</v>
      </c>
      <c r="H200" s="161" t="s">
        <v>338</v>
      </c>
      <c r="I200" s="235" t="s">
        <v>335</v>
      </c>
      <c r="J200" s="235"/>
      <c r="K200" s="265" t="s">
        <v>250</v>
      </c>
    </row>
    <row r="201" spans="2:11" ht="18.75" customHeight="1" thickBot="1" x14ac:dyDescent="0.25">
      <c r="B201" s="238"/>
      <c r="C201" s="236"/>
      <c r="D201" s="236"/>
      <c r="E201" s="236"/>
      <c r="F201" s="236"/>
      <c r="G201" s="172">
        <v>1.2500000000000001E-2</v>
      </c>
      <c r="H201" s="170">
        <v>0</v>
      </c>
      <c r="I201" s="171" t="s">
        <v>336</v>
      </c>
      <c r="J201" s="172" t="s">
        <v>337</v>
      </c>
      <c r="K201" s="267"/>
    </row>
    <row r="202" spans="2:11" s="97" customFormat="1" ht="49.9" customHeight="1" x14ac:dyDescent="0.25">
      <c r="B202" s="175" t="s">
        <v>312</v>
      </c>
      <c r="C202" s="218" t="s">
        <v>624</v>
      </c>
      <c r="D202" s="195" t="s">
        <v>490</v>
      </c>
      <c r="E202" s="264" t="s">
        <v>491</v>
      </c>
      <c r="F202" s="264"/>
      <c r="G202" s="213"/>
      <c r="H202" s="196">
        <v>0</v>
      </c>
      <c r="I202" s="176"/>
      <c r="J202" s="178" t="s">
        <v>668</v>
      </c>
      <c r="K202" s="201">
        <f>G202</f>
        <v>0</v>
      </c>
    </row>
    <row r="203" spans="2:11" s="109" customFormat="1" ht="24" x14ac:dyDescent="0.25">
      <c r="B203" s="237" t="s">
        <v>339</v>
      </c>
      <c r="C203" s="235" t="s">
        <v>331</v>
      </c>
      <c r="D203" s="235" t="s">
        <v>332</v>
      </c>
      <c r="E203" s="235" t="s">
        <v>333</v>
      </c>
      <c r="F203" s="235"/>
      <c r="G203" s="160" t="s">
        <v>334</v>
      </c>
      <c r="H203" s="161" t="s">
        <v>338</v>
      </c>
      <c r="I203" s="235" t="s">
        <v>335</v>
      </c>
      <c r="J203" s="235"/>
      <c r="K203" s="265" t="s">
        <v>250</v>
      </c>
    </row>
    <row r="204" spans="2:11" ht="18.75" customHeight="1" x14ac:dyDescent="0.2">
      <c r="B204" s="237"/>
      <c r="C204" s="235"/>
      <c r="D204" s="235"/>
      <c r="E204" s="235"/>
      <c r="F204" s="235"/>
      <c r="G204" s="162">
        <v>1.2500000000000001E-2</v>
      </c>
      <c r="H204" s="163">
        <v>0</v>
      </c>
      <c r="I204" s="164" t="s">
        <v>336</v>
      </c>
      <c r="J204" s="162" t="s">
        <v>337</v>
      </c>
      <c r="K204" s="265"/>
    </row>
    <row r="205" spans="2:11" s="97" customFormat="1" ht="83.25" customHeight="1" x14ac:dyDescent="0.25">
      <c r="B205" s="181" t="s">
        <v>313</v>
      </c>
      <c r="C205" s="143" t="s">
        <v>492</v>
      </c>
      <c r="D205" s="144" t="s">
        <v>493</v>
      </c>
      <c r="E205" s="248" t="s">
        <v>582</v>
      </c>
      <c r="F205" s="248"/>
      <c r="G205" s="145"/>
      <c r="H205" s="215">
        <v>0</v>
      </c>
      <c r="I205" s="143"/>
      <c r="J205" s="145"/>
      <c r="K205" s="183">
        <f>G205</f>
        <v>0</v>
      </c>
    </row>
    <row r="206" spans="2:11" s="109" customFormat="1" ht="24" x14ac:dyDescent="0.25">
      <c r="B206" s="237" t="s">
        <v>339</v>
      </c>
      <c r="C206" s="235" t="s">
        <v>331</v>
      </c>
      <c r="D206" s="235" t="s">
        <v>332</v>
      </c>
      <c r="E206" s="235" t="s">
        <v>333</v>
      </c>
      <c r="F206" s="235"/>
      <c r="G206" s="160" t="s">
        <v>334</v>
      </c>
      <c r="H206" s="161" t="s">
        <v>338</v>
      </c>
      <c r="I206" s="235" t="s">
        <v>335</v>
      </c>
      <c r="J206" s="235"/>
      <c r="K206" s="265" t="s">
        <v>250</v>
      </c>
    </row>
    <row r="207" spans="2:11" ht="18.75" customHeight="1" x14ac:dyDescent="0.2">
      <c r="B207" s="237"/>
      <c r="C207" s="235"/>
      <c r="D207" s="235"/>
      <c r="E207" s="235"/>
      <c r="F207" s="235"/>
      <c r="G207" s="162">
        <v>1.2500000000000001E-2</v>
      </c>
      <c r="H207" s="163">
        <v>0</v>
      </c>
      <c r="I207" s="164" t="s">
        <v>336</v>
      </c>
      <c r="J207" s="162" t="s">
        <v>337</v>
      </c>
      <c r="K207" s="265"/>
    </row>
    <row r="208" spans="2:11" s="97" customFormat="1" ht="42.6" customHeight="1" x14ac:dyDescent="0.25">
      <c r="B208" s="181" t="s">
        <v>314</v>
      </c>
      <c r="C208" s="143" t="s">
        <v>494</v>
      </c>
      <c r="D208" s="144" t="s">
        <v>495</v>
      </c>
      <c r="E208" s="248" t="s">
        <v>496</v>
      </c>
      <c r="F208" s="248"/>
      <c r="G208" s="145"/>
      <c r="H208" s="215">
        <v>0</v>
      </c>
      <c r="I208" s="143"/>
      <c r="J208" s="145"/>
      <c r="K208" s="183">
        <f>G208</f>
        <v>0</v>
      </c>
    </row>
    <row r="209" spans="2:11" s="109" customFormat="1" ht="24" x14ac:dyDescent="0.25">
      <c r="B209" s="237" t="s">
        <v>339</v>
      </c>
      <c r="C209" s="235" t="s">
        <v>331</v>
      </c>
      <c r="D209" s="235" t="s">
        <v>332</v>
      </c>
      <c r="E209" s="235" t="s">
        <v>333</v>
      </c>
      <c r="F209" s="235"/>
      <c r="G209" s="160" t="s">
        <v>334</v>
      </c>
      <c r="H209" s="161" t="s">
        <v>338</v>
      </c>
      <c r="I209" s="235" t="s">
        <v>335</v>
      </c>
      <c r="J209" s="235"/>
      <c r="K209" s="265" t="s">
        <v>250</v>
      </c>
    </row>
    <row r="210" spans="2:11" ht="18.75" customHeight="1" x14ac:dyDescent="0.2">
      <c r="B210" s="237"/>
      <c r="C210" s="235"/>
      <c r="D210" s="235"/>
      <c r="E210" s="235"/>
      <c r="F210" s="235"/>
      <c r="G210" s="162">
        <v>1.2500000000000001E-2</v>
      </c>
      <c r="H210" s="163">
        <v>0</v>
      </c>
      <c r="I210" s="164" t="s">
        <v>336</v>
      </c>
      <c r="J210" s="162" t="s">
        <v>337</v>
      </c>
      <c r="K210" s="265"/>
    </row>
    <row r="211" spans="2:11" s="97" customFormat="1" ht="60" customHeight="1" thickBot="1" x14ac:dyDescent="0.3">
      <c r="B211" s="185" t="s">
        <v>315</v>
      </c>
      <c r="C211" s="186" t="s">
        <v>498</v>
      </c>
      <c r="D211" s="198" t="s">
        <v>497</v>
      </c>
      <c r="E211" s="266" t="s">
        <v>499</v>
      </c>
      <c r="F211" s="266"/>
      <c r="G211" s="214"/>
      <c r="H211" s="199">
        <v>0</v>
      </c>
      <c r="I211" s="186"/>
      <c r="J211" s="190"/>
      <c r="K211" s="202">
        <f>G211</f>
        <v>0</v>
      </c>
    </row>
    <row r="212" spans="2:11" ht="15.75" customHeight="1" x14ac:dyDescent="0.2">
      <c r="B212" s="259" t="s">
        <v>581</v>
      </c>
      <c r="C212" s="260"/>
      <c r="D212" s="260"/>
      <c r="E212" s="260"/>
      <c r="F212" s="260"/>
      <c r="G212" s="260"/>
      <c r="H212" s="260"/>
      <c r="I212" s="260" t="s">
        <v>575</v>
      </c>
      <c r="J212" s="260"/>
      <c r="K212" s="167">
        <f>K213</f>
        <v>0</v>
      </c>
    </row>
    <row r="213" spans="2:11" s="53" customFormat="1" ht="15.75" customHeight="1" x14ac:dyDescent="0.25">
      <c r="B213" s="249" t="s">
        <v>547</v>
      </c>
      <c r="C213" s="247"/>
      <c r="D213" s="247"/>
      <c r="E213" s="247"/>
      <c r="F213" s="247"/>
      <c r="G213" s="247"/>
      <c r="H213" s="247"/>
      <c r="I213" s="247" t="s">
        <v>572</v>
      </c>
      <c r="J213" s="247"/>
      <c r="K213" s="168">
        <f>SUM(K217:K226)</f>
        <v>0</v>
      </c>
    </row>
    <row r="214" spans="2:11" ht="15" customHeight="1" x14ac:dyDescent="0.2">
      <c r="B214" s="249" t="s">
        <v>535</v>
      </c>
      <c r="C214" s="247"/>
      <c r="D214" s="247"/>
      <c r="E214" s="247"/>
      <c r="F214" s="247"/>
      <c r="G214" s="247"/>
      <c r="H214" s="247"/>
      <c r="I214" s="247" t="s">
        <v>573</v>
      </c>
      <c r="J214" s="247"/>
      <c r="K214" s="168">
        <f>SUM(K217:K226)</f>
        <v>0</v>
      </c>
    </row>
    <row r="215" spans="2:11" s="109" customFormat="1" ht="24" x14ac:dyDescent="0.25">
      <c r="B215" s="237" t="s">
        <v>339</v>
      </c>
      <c r="C215" s="235" t="s">
        <v>331</v>
      </c>
      <c r="D215" s="235" t="s">
        <v>332</v>
      </c>
      <c r="E215" s="235" t="s">
        <v>333</v>
      </c>
      <c r="F215" s="235"/>
      <c r="G215" s="160" t="s">
        <v>334</v>
      </c>
      <c r="H215" s="161" t="s">
        <v>338</v>
      </c>
      <c r="I215" s="235" t="s">
        <v>335</v>
      </c>
      <c r="J215" s="235"/>
      <c r="K215" s="265" t="s">
        <v>250</v>
      </c>
    </row>
    <row r="216" spans="2:11" ht="18.75" customHeight="1" thickBot="1" x14ac:dyDescent="0.25">
      <c r="B216" s="238"/>
      <c r="C216" s="236"/>
      <c r="D216" s="236"/>
      <c r="E216" s="236"/>
      <c r="F216" s="236"/>
      <c r="G216" s="172">
        <v>2.5000000000000001E-2</v>
      </c>
      <c r="H216" s="170">
        <v>0</v>
      </c>
      <c r="I216" s="171" t="s">
        <v>336</v>
      </c>
      <c r="J216" s="172" t="s">
        <v>337</v>
      </c>
      <c r="K216" s="267"/>
    </row>
    <row r="217" spans="2:11" s="97" customFormat="1" ht="67.5" customHeight="1" x14ac:dyDescent="0.25">
      <c r="B217" s="175" t="s">
        <v>317</v>
      </c>
      <c r="C217" s="176" t="s">
        <v>500</v>
      </c>
      <c r="D217" s="195" t="s">
        <v>501</v>
      </c>
      <c r="E217" s="264" t="s">
        <v>502</v>
      </c>
      <c r="F217" s="264"/>
      <c r="G217" s="178"/>
      <c r="H217" s="196">
        <v>0</v>
      </c>
      <c r="I217" s="176"/>
      <c r="J217" s="178"/>
      <c r="K217" s="180">
        <f>G217</f>
        <v>0</v>
      </c>
    </row>
    <row r="218" spans="2:11" s="109" customFormat="1" ht="24" x14ac:dyDescent="0.25">
      <c r="B218" s="237" t="s">
        <v>339</v>
      </c>
      <c r="C218" s="235" t="s">
        <v>331</v>
      </c>
      <c r="D218" s="235" t="s">
        <v>332</v>
      </c>
      <c r="E218" s="235" t="s">
        <v>333</v>
      </c>
      <c r="F218" s="235"/>
      <c r="G218" s="160" t="s">
        <v>334</v>
      </c>
      <c r="H218" s="161" t="s">
        <v>338</v>
      </c>
      <c r="I218" s="235" t="s">
        <v>335</v>
      </c>
      <c r="J218" s="235"/>
      <c r="K218" s="265" t="s">
        <v>250</v>
      </c>
    </row>
    <row r="219" spans="2:11" ht="18.75" customHeight="1" x14ac:dyDescent="0.2">
      <c r="B219" s="237"/>
      <c r="C219" s="235"/>
      <c r="D219" s="235"/>
      <c r="E219" s="235"/>
      <c r="F219" s="235"/>
      <c r="G219" s="162">
        <v>2.5000000000000001E-2</v>
      </c>
      <c r="H219" s="163">
        <v>0</v>
      </c>
      <c r="I219" s="164" t="s">
        <v>336</v>
      </c>
      <c r="J219" s="162" t="s">
        <v>337</v>
      </c>
      <c r="K219" s="265"/>
    </row>
    <row r="220" spans="2:11" s="97" customFormat="1" ht="79.150000000000006" customHeight="1" x14ac:dyDescent="0.25">
      <c r="B220" s="181" t="s">
        <v>318</v>
      </c>
      <c r="C220" s="143" t="s">
        <v>503</v>
      </c>
      <c r="D220" s="144" t="s">
        <v>504</v>
      </c>
      <c r="E220" s="248" t="s">
        <v>505</v>
      </c>
      <c r="F220" s="248"/>
      <c r="G220" s="211"/>
      <c r="H220" s="147">
        <v>0</v>
      </c>
      <c r="I220" s="143"/>
      <c r="J220" s="145"/>
      <c r="K220" s="182">
        <f>G220</f>
        <v>0</v>
      </c>
    </row>
    <row r="221" spans="2:11" s="109" customFormat="1" ht="24" x14ac:dyDescent="0.25">
      <c r="B221" s="237" t="s">
        <v>339</v>
      </c>
      <c r="C221" s="235" t="s">
        <v>331</v>
      </c>
      <c r="D221" s="235" t="s">
        <v>332</v>
      </c>
      <c r="E221" s="235" t="s">
        <v>333</v>
      </c>
      <c r="F221" s="235"/>
      <c r="G221" s="160" t="s">
        <v>334</v>
      </c>
      <c r="H221" s="161" t="s">
        <v>338</v>
      </c>
      <c r="I221" s="235" t="s">
        <v>335</v>
      </c>
      <c r="J221" s="235"/>
      <c r="K221" s="265" t="s">
        <v>250</v>
      </c>
    </row>
    <row r="222" spans="2:11" ht="18.75" customHeight="1" x14ac:dyDescent="0.2">
      <c r="B222" s="237"/>
      <c r="C222" s="235"/>
      <c r="D222" s="235"/>
      <c r="E222" s="235"/>
      <c r="F222" s="235"/>
      <c r="G222" s="162">
        <v>2.5000000000000001E-2</v>
      </c>
      <c r="H222" s="163">
        <v>0</v>
      </c>
      <c r="I222" s="164" t="s">
        <v>336</v>
      </c>
      <c r="J222" s="162" t="s">
        <v>337</v>
      </c>
      <c r="K222" s="265"/>
    </row>
    <row r="223" spans="2:11" s="97" customFormat="1" ht="81.599999999999994" customHeight="1" x14ac:dyDescent="0.25">
      <c r="B223" s="217" t="s">
        <v>506</v>
      </c>
      <c r="C223" s="143" t="s">
        <v>666</v>
      </c>
      <c r="D223" s="144" t="s">
        <v>507</v>
      </c>
      <c r="E223" s="248" t="s">
        <v>508</v>
      </c>
      <c r="F223" s="248"/>
      <c r="G223" s="211"/>
      <c r="H223" s="146">
        <v>0</v>
      </c>
      <c r="I223" s="143"/>
      <c r="J223" s="145"/>
      <c r="K223" s="182">
        <f>G223</f>
        <v>0</v>
      </c>
    </row>
    <row r="224" spans="2:11" s="109" customFormat="1" ht="29.45" customHeight="1" x14ac:dyDescent="0.25">
      <c r="B224" s="237" t="s">
        <v>339</v>
      </c>
      <c r="C224" s="235" t="s">
        <v>331</v>
      </c>
      <c r="D224" s="235" t="s">
        <v>332</v>
      </c>
      <c r="E224" s="235" t="s">
        <v>333</v>
      </c>
      <c r="F224" s="235"/>
      <c r="G224" s="160" t="s">
        <v>334</v>
      </c>
      <c r="H224" s="161" t="s">
        <v>338</v>
      </c>
      <c r="I224" s="235" t="s">
        <v>335</v>
      </c>
      <c r="J224" s="235"/>
      <c r="K224" s="265" t="s">
        <v>250</v>
      </c>
    </row>
    <row r="225" spans="2:11" ht="18.75" customHeight="1" x14ac:dyDescent="0.2">
      <c r="B225" s="237"/>
      <c r="C225" s="235"/>
      <c r="D225" s="235"/>
      <c r="E225" s="235"/>
      <c r="F225" s="235"/>
      <c r="G225" s="162">
        <v>2.5000000000000001E-2</v>
      </c>
      <c r="H225" s="163">
        <v>0</v>
      </c>
      <c r="I225" s="164" t="s">
        <v>336</v>
      </c>
      <c r="J225" s="162" t="s">
        <v>337</v>
      </c>
      <c r="K225" s="265"/>
    </row>
    <row r="226" spans="2:11" s="97" customFormat="1" ht="57" customHeight="1" thickBot="1" x14ac:dyDescent="0.3">
      <c r="B226" s="219" t="s">
        <v>509</v>
      </c>
      <c r="C226" s="186" t="s">
        <v>625</v>
      </c>
      <c r="D226" s="198" t="s">
        <v>510</v>
      </c>
      <c r="E226" s="266" t="s">
        <v>511</v>
      </c>
      <c r="F226" s="266"/>
      <c r="G226" s="214"/>
      <c r="H226" s="189">
        <v>0</v>
      </c>
      <c r="I226" s="186"/>
      <c r="J226" s="190"/>
      <c r="K226" s="204">
        <f>G226</f>
        <v>0</v>
      </c>
    </row>
    <row r="227" spans="2:11" ht="23.25" customHeight="1" thickBot="1" x14ac:dyDescent="0.25">
      <c r="B227" s="154"/>
      <c r="C227" s="155"/>
      <c r="D227" s="156"/>
      <c r="E227" s="156"/>
      <c r="F227" s="156"/>
      <c r="G227" s="277" t="s">
        <v>322</v>
      </c>
      <c r="H227" s="278"/>
      <c r="I227" s="278"/>
      <c r="J227" s="279"/>
      <c r="K227" s="203">
        <f>SUM(K16+K98+K197+K212)</f>
        <v>0.08</v>
      </c>
    </row>
    <row r="228" spans="2:11" x14ac:dyDescent="0.2">
      <c r="B228" s="154"/>
      <c r="C228" s="155"/>
      <c r="D228" s="156"/>
      <c r="E228" s="156"/>
      <c r="F228" s="156"/>
    </row>
    <row r="229" spans="2:11" x14ac:dyDescent="0.2">
      <c r="B229" s="154"/>
      <c r="C229" s="155"/>
      <c r="D229" s="156"/>
      <c r="E229" s="156"/>
      <c r="F229" s="156"/>
    </row>
    <row r="232" spans="2:11" ht="72.75" customHeight="1" x14ac:dyDescent="0.2">
      <c r="F232" s="224"/>
      <c r="G232" s="224"/>
      <c r="H232" s="224"/>
      <c r="I232" s="224"/>
    </row>
    <row r="233" spans="2:11" x14ac:dyDescent="0.2">
      <c r="D233" s="210" t="s">
        <v>657</v>
      </c>
      <c r="F233" s="225"/>
      <c r="G233" s="225"/>
      <c r="H233" s="225"/>
      <c r="I233" s="225"/>
    </row>
    <row r="234" spans="2:11" x14ac:dyDescent="0.2">
      <c r="F234" s="224"/>
      <c r="G234" s="224"/>
      <c r="H234" s="224"/>
      <c r="I234" s="224"/>
    </row>
    <row r="235" spans="2:11" x14ac:dyDescent="0.2">
      <c r="F235" s="224"/>
      <c r="G235" s="224"/>
      <c r="H235" s="224"/>
      <c r="I235" s="224"/>
    </row>
  </sheetData>
  <mergeCells count="506">
    <mergeCell ref="E150:F150"/>
    <mergeCell ref="E223:F223"/>
    <mergeCell ref="E224:F225"/>
    <mergeCell ref="E226:F226"/>
    <mergeCell ref="G227:J227"/>
    <mergeCell ref="I17:J17"/>
    <mergeCell ref="I18:J18"/>
    <mergeCell ref="B17:H17"/>
    <mergeCell ref="B18:H18"/>
    <mergeCell ref="I43:J43"/>
    <mergeCell ref="B43:H43"/>
    <mergeCell ref="I53:J53"/>
    <mergeCell ref="I54:J54"/>
    <mergeCell ref="B53:H53"/>
    <mergeCell ref="B54:H54"/>
    <mergeCell ref="I58:J58"/>
    <mergeCell ref="B58:H58"/>
    <mergeCell ref="E208:F208"/>
    <mergeCell ref="E209:F210"/>
    <mergeCell ref="E211:F211"/>
    <mergeCell ref="E215:F216"/>
    <mergeCell ref="E217:F217"/>
    <mergeCell ref="E193:F193"/>
    <mergeCell ref="E194:F195"/>
    <mergeCell ref="E141:F141"/>
    <mergeCell ref="E202:F202"/>
    <mergeCell ref="B198:H198"/>
    <mergeCell ref="B199:H199"/>
    <mergeCell ref="B197:H197"/>
    <mergeCell ref="K9:K11"/>
    <mergeCell ref="K12:K13"/>
    <mergeCell ref="I9:J13"/>
    <mergeCell ref="I16:J16"/>
    <mergeCell ref="E180:F180"/>
    <mergeCell ref="E181:F182"/>
    <mergeCell ref="E183:F183"/>
    <mergeCell ref="E184:F185"/>
    <mergeCell ref="E186:F186"/>
    <mergeCell ref="E167:F167"/>
    <mergeCell ref="E168:F169"/>
    <mergeCell ref="E170:F170"/>
    <mergeCell ref="E172:F173"/>
    <mergeCell ref="E174:F174"/>
    <mergeCell ref="B171:H171"/>
    <mergeCell ref="E161:F161"/>
    <mergeCell ref="E162:F163"/>
    <mergeCell ref="E164:F164"/>
    <mergeCell ref="B158:H158"/>
    <mergeCell ref="E121:F121"/>
    <mergeCell ref="E109:F109"/>
    <mergeCell ref="E110:F111"/>
    <mergeCell ref="E112:F112"/>
    <mergeCell ref="E115:F115"/>
    <mergeCell ref="E113:F114"/>
    <mergeCell ref="E131:F131"/>
    <mergeCell ref="E132:F133"/>
    <mergeCell ref="E134:F134"/>
    <mergeCell ref="K19:K20"/>
    <mergeCell ref="E49:F49"/>
    <mergeCell ref="E33:F33"/>
    <mergeCell ref="E37:F38"/>
    <mergeCell ref="E39:F39"/>
    <mergeCell ref="E40:F41"/>
    <mergeCell ref="E42:F42"/>
    <mergeCell ref="K37:K38"/>
    <mergeCell ref="E36:F36"/>
    <mergeCell ref="E34:F35"/>
    <mergeCell ref="K31:K32"/>
    <mergeCell ref="E22:F23"/>
    <mergeCell ref="E24:F24"/>
    <mergeCell ref="E25:F26"/>
    <mergeCell ref="E27:F27"/>
    <mergeCell ref="E28:F29"/>
    <mergeCell ref="E30:F30"/>
    <mergeCell ref="E31:F32"/>
    <mergeCell ref="K40:K41"/>
    <mergeCell ref="K34:K35"/>
    <mergeCell ref="I28:J28"/>
    <mergeCell ref="K28:K29"/>
    <mergeCell ref="I47:J47"/>
    <mergeCell ref="K47:K48"/>
    <mergeCell ref="B40:B41"/>
    <mergeCell ref="C40:C41"/>
    <mergeCell ref="D40:D41"/>
    <mergeCell ref="I40:J40"/>
    <mergeCell ref="K224:K225"/>
    <mergeCell ref="B22:B23"/>
    <mergeCell ref="C22:C23"/>
    <mergeCell ref="D22:D23"/>
    <mergeCell ref="I22:J22"/>
    <mergeCell ref="K22:K23"/>
    <mergeCell ref="B25:B26"/>
    <mergeCell ref="C25:C26"/>
    <mergeCell ref="D25:D26"/>
    <mergeCell ref="I25:J25"/>
    <mergeCell ref="K25:K26"/>
    <mergeCell ref="B28:B29"/>
    <mergeCell ref="C28:C29"/>
    <mergeCell ref="D28:D29"/>
    <mergeCell ref="B224:B225"/>
    <mergeCell ref="C224:C225"/>
    <mergeCell ref="D224:D225"/>
    <mergeCell ref="E103:F103"/>
    <mergeCell ref="B94:H94"/>
    <mergeCell ref="B99:H99"/>
    <mergeCell ref="I224:J224"/>
    <mergeCell ref="K218:K219"/>
    <mergeCell ref="B37:B38"/>
    <mergeCell ref="C37:C38"/>
    <mergeCell ref="D37:D38"/>
    <mergeCell ref="I37:J37"/>
    <mergeCell ref="B221:B222"/>
    <mergeCell ref="C221:C222"/>
    <mergeCell ref="D221:D222"/>
    <mergeCell ref="I221:J221"/>
    <mergeCell ref="K221:K222"/>
    <mergeCell ref="E218:F219"/>
    <mergeCell ref="E220:F220"/>
    <mergeCell ref="E221:F222"/>
    <mergeCell ref="B218:B219"/>
    <mergeCell ref="C218:C219"/>
    <mergeCell ref="D218:D219"/>
    <mergeCell ref="I218:J218"/>
    <mergeCell ref="K209:K210"/>
    <mergeCell ref="B215:B216"/>
    <mergeCell ref="C215:C216"/>
    <mergeCell ref="D215:D216"/>
    <mergeCell ref="I215:J215"/>
    <mergeCell ref="K215:K216"/>
    <mergeCell ref="I213:J213"/>
    <mergeCell ref="I214:J214"/>
    <mergeCell ref="I212:J212"/>
    <mergeCell ref="B209:B210"/>
    <mergeCell ref="C209:C210"/>
    <mergeCell ref="D209:D210"/>
    <mergeCell ref="I209:J209"/>
    <mergeCell ref="B212:H212"/>
    <mergeCell ref="B213:H213"/>
    <mergeCell ref="B214:H214"/>
    <mergeCell ref="K203:K204"/>
    <mergeCell ref="B206:B207"/>
    <mergeCell ref="C206:C207"/>
    <mergeCell ref="D206:D207"/>
    <mergeCell ref="I206:J206"/>
    <mergeCell ref="K206:K207"/>
    <mergeCell ref="E203:F204"/>
    <mergeCell ref="E205:F205"/>
    <mergeCell ref="E206:F207"/>
    <mergeCell ref="B203:B204"/>
    <mergeCell ref="C203:C204"/>
    <mergeCell ref="D203:D204"/>
    <mergeCell ref="I203:J203"/>
    <mergeCell ref="K194:K195"/>
    <mergeCell ref="B200:B201"/>
    <mergeCell ref="C200:C201"/>
    <mergeCell ref="D200:D201"/>
    <mergeCell ref="I200:J200"/>
    <mergeCell ref="K200:K201"/>
    <mergeCell ref="I198:J198"/>
    <mergeCell ref="I199:J199"/>
    <mergeCell ref="I197:J197"/>
    <mergeCell ref="B194:B195"/>
    <mergeCell ref="C194:C195"/>
    <mergeCell ref="D194:D195"/>
    <mergeCell ref="I194:J194"/>
    <mergeCell ref="E200:F201"/>
    <mergeCell ref="E196:F196"/>
    <mergeCell ref="K187:K188"/>
    <mergeCell ref="B191:B192"/>
    <mergeCell ref="C191:C192"/>
    <mergeCell ref="D191:D192"/>
    <mergeCell ref="I191:J191"/>
    <mergeCell ref="K191:K192"/>
    <mergeCell ref="E187:F188"/>
    <mergeCell ref="E189:F189"/>
    <mergeCell ref="E191:F192"/>
    <mergeCell ref="I190:J190"/>
    <mergeCell ref="B190:H190"/>
    <mergeCell ref="B187:B188"/>
    <mergeCell ref="C187:C188"/>
    <mergeCell ref="D187:D188"/>
    <mergeCell ref="I187:J187"/>
    <mergeCell ref="K181:K182"/>
    <mergeCell ref="B184:B185"/>
    <mergeCell ref="C184:C185"/>
    <mergeCell ref="D184:D185"/>
    <mergeCell ref="I184:J184"/>
    <mergeCell ref="K184:K185"/>
    <mergeCell ref="B181:B182"/>
    <mergeCell ref="C181:C182"/>
    <mergeCell ref="D181:D182"/>
    <mergeCell ref="I181:J181"/>
    <mergeCell ref="K175:K176"/>
    <mergeCell ref="B178:B179"/>
    <mergeCell ref="C178:C179"/>
    <mergeCell ref="D178:D179"/>
    <mergeCell ref="I178:J178"/>
    <mergeCell ref="K178:K179"/>
    <mergeCell ref="E175:F176"/>
    <mergeCell ref="E177:F177"/>
    <mergeCell ref="E178:F179"/>
    <mergeCell ref="B175:B176"/>
    <mergeCell ref="C175:C176"/>
    <mergeCell ref="D175:D176"/>
    <mergeCell ref="I175:J175"/>
    <mergeCell ref="K168:K169"/>
    <mergeCell ref="B172:B173"/>
    <mergeCell ref="C172:C173"/>
    <mergeCell ref="D172:D173"/>
    <mergeCell ref="I172:J172"/>
    <mergeCell ref="K172:K173"/>
    <mergeCell ref="I171:J171"/>
    <mergeCell ref="B168:B169"/>
    <mergeCell ref="C168:C169"/>
    <mergeCell ref="D168:D169"/>
    <mergeCell ref="I168:J168"/>
    <mergeCell ref="K162:K163"/>
    <mergeCell ref="B165:B166"/>
    <mergeCell ref="C165:C166"/>
    <mergeCell ref="D165:D166"/>
    <mergeCell ref="I165:J165"/>
    <mergeCell ref="K165:K166"/>
    <mergeCell ref="E165:F166"/>
    <mergeCell ref="B162:B163"/>
    <mergeCell ref="C162:C163"/>
    <mergeCell ref="D162:D163"/>
    <mergeCell ref="I162:J162"/>
    <mergeCell ref="I159:J159"/>
    <mergeCell ref="K159:K160"/>
    <mergeCell ref="I158:J158"/>
    <mergeCell ref="I157:J157"/>
    <mergeCell ref="K151:K152"/>
    <mergeCell ref="B154:B155"/>
    <mergeCell ref="C154:C155"/>
    <mergeCell ref="D154:D155"/>
    <mergeCell ref="I154:J154"/>
    <mergeCell ref="K154:K155"/>
    <mergeCell ref="E151:F152"/>
    <mergeCell ref="E153:F153"/>
    <mergeCell ref="E154:F155"/>
    <mergeCell ref="B151:B152"/>
    <mergeCell ref="C151:C152"/>
    <mergeCell ref="D151:D152"/>
    <mergeCell ref="I151:J151"/>
    <mergeCell ref="E156:F156"/>
    <mergeCell ref="E159:F160"/>
    <mergeCell ref="D159:D160"/>
    <mergeCell ref="B157:H157"/>
    <mergeCell ref="B159:B160"/>
    <mergeCell ref="C159:C160"/>
    <mergeCell ref="I148:J148"/>
    <mergeCell ref="K148:K149"/>
    <mergeCell ref="B145:B146"/>
    <mergeCell ref="C145:C146"/>
    <mergeCell ref="D145:D146"/>
    <mergeCell ref="I145:J145"/>
    <mergeCell ref="B142:B143"/>
    <mergeCell ref="C142:C143"/>
    <mergeCell ref="D142:D143"/>
    <mergeCell ref="I142:J142"/>
    <mergeCell ref="K142:K143"/>
    <mergeCell ref="E142:F143"/>
    <mergeCell ref="K145:K146"/>
    <mergeCell ref="E144:F144"/>
    <mergeCell ref="E145:F146"/>
    <mergeCell ref="E147:F147"/>
    <mergeCell ref="E148:F149"/>
    <mergeCell ref="B148:B149"/>
    <mergeCell ref="C148:C149"/>
    <mergeCell ref="D148:D149"/>
    <mergeCell ref="I138:J138"/>
    <mergeCell ref="B138:H138"/>
    <mergeCell ref="B139:B140"/>
    <mergeCell ref="C139:C140"/>
    <mergeCell ref="D139:D140"/>
    <mergeCell ref="I139:J139"/>
    <mergeCell ref="K132:K133"/>
    <mergeCell ref="B135:B136"/>
    <mergeCell ref="C135:C136"/>
    <mergeCell ref="D135:D136"/>
    <mergeCell ref="I135:J135"/>
    <mergeCell ref="K135:K136"/>
    <mergeCell ref="B132:B133"/>
    <mergeCell ref="C132:C133"/>
    <mergeCell ref="D132:D133"/>
    <mergeCell ref="I132:J132"/>
    <mergeCell ref="K139:K140"/>
    <mergeCell ref="E135:F136"/>
    <mergeCell ref="E137:F137"/>
    <mergeCell ref="E139:F140"/>
    <mergeCell ref="B129:B130"/>
    <mergeCell ref="C129:C130"/>
    <mergeCell ref="D129:D130"/>
    <mergeCell ref="I129:J129"/>
    <mergeCell ref="K129:K130"/>
    <mergeCell ref="E129:F130"/>
    <mergeCell ref="I128:J128"/>
    <mergeCell ref="B128:H128"/>
    <mergeCell ref="K122:K123"/>
    <mergeCell ref="B125:B126"/>
    <mergeCell ref="C125:C126"/>
    <mergeCell ref="D125:D126"/>
    <mergeCell ref="I125:J125"/>
    <mergeCell ref="K125:K126"/>
    <mergeCell ref="B122:B123"/>
    <mergeCell ref="C122:C123"/>
    <mergeCell ref="D122:D123"/>
    <mergeCell ref="I122:J122"/>
    <mergeCell ref="E122:F123"/>
    <mergeCell ref="E124:F124"/>
    <mergeCell ref="E125:F126"/>
    <mergeCell ref="E127:F127"/>
    <mergeCell ref="K116:K117"/>
    <mergeCell ref="B119:B120"/>
    <mergeCell ref="C119:C120"/>
    <mergeCell ref="D119:D120"/>
    <mergeCell ref="I119:J119"/>
    <mergeCell ref="K119:K120"/>
    <mergeCell ref="E118:F118"/>
    <mergeCell ref="E116:F117"/>
    <mergeCell ref="E119:F120"/>
    <mergeCell ref="B116:B117"/>
    <mergeCell ref="C116:C117"/>
    <mergeCell ref="D116:D117"/>
    <mergeCell ref="I116:J116"/>
    <mergeCell ref="K110:K111"/>
    <mergeCell ref="B113:B114"/>
    <mergeCell ref="C113:C114"/>
    <mergeCell ref="D113:D114"/>
    <mergeCell ref="I113:J113"/>
    <mergeCell ref="K113:K114"/>
    <mergeCell ref="B110:B111"/>
    <mergeCell ref="C110:C111"/>
    <mergeCell ref="D110:D111"/>
    <mergeCell ref="I110:J110"/>
    <mergeCell ref="K104:K105"/>
    <mergeCell ref="B107:B108"/>
    <mergeCell ref="C107:C108"/>
    <mergeCell ref="D107:D108"/>
    <mergeCell ref="I107:J107"/>
    <mergeCell ref="K107:K108"/>
    <mergeCell ref="E104:F105"/>
    <mergeCell ref="E106:F106"/>
    <mergeCell ref="E107:F108"/>
    <mergeCell ref="B104:B105"/>
    <mergeCell ref="C104:C105"/>
    <mergeCell ref="D104:D105"/>
    <mergeCell ref="I104:J104"/>
    <mergeCell ref="I101:J101"/>
    <mergeCell ref="K101:K102"/>
    <mergeCell ref="I99:J99"/>
    <mergeCell ref="I100:J100"/>
    <mergeCell ref="I98:J98"/>
    <mergeCell ref="B95:B96"/>
    <mergeCell ref="C95:C96"/>
    <mergeCell ref="D95:D96"/>
    <mergeCell ref="I95:J95"/>
    <mergeCell ref="K95:K96"/>
    <mergeCell ref="E95:F96"/>
    <mergeCell ref="E97:F97"/>
    <mergeCell ref="E101:F102"/>
    <mergeCell ref="B100:H100"/>
    <mergeCell ref="B98:H98"/>
    <mergeCell ref="B101:B102"/>
    <mergeCell ref="C101:C102"/>
    <mergeCell ref="D101:D102"/>
    <mergeCell ref="I94:J94"/>
    <mergeCell ref="B91:B92"/>
    <mergeCell ref="C91:C92"/>
    <mergeCell ref="D91:D92"/>
    <mergeCell ref="I91:J91"/>
    <mergeCell ref="K91:K92"/>
    <mergeCell ref="I90:J90"/>
    <mergeCell ref="B87:B88"/>
    <mergeCell ref="C87:C88"/>
    <mergeCell ref="D87:D88"/>
    <mergeCell ref="I87:J87"/>
    <mergeCell ref="K87:K88"/>
    <mergeCell ref="E91:F92"/>
    <mergeCell ref="E87:F88"/>
    <mergeCell ref="E89:F89"/>
    <mergeCell ref="B90:H90"/>
    <mergeCell ref="E93:F93"/>
    <mergeCell ref="I86:J86"/>
    <mergeCell ref="B83:B84"/>
    <mergeCell ref="C83:C84"/>
    <mergeCell ref="D83:D84"/>
    <mergeCell ref="I83:J83"/>
    <mergeCell ref="K83:K84"/>
    <mergeCell ref="I82:J82"/>
    <mergeCell ref="B79:B80"/>
    <mergeCell ref="C79:C80"/>
    <mergeCell ref="D79:D80"/>
    <mergeCell ref="I79:J79"/>
    <mergeCell ref="K79:K80"/>
    <mergeCell ref="E79:F80"/>
    <mergeCell ref="E81:F81"/>
    <mergeCell ref="E83:F84"/>
    <mergeCell ref="E85:F85"/>
    <mergeCell ref="B82:H82"/>
    <mergeCell ref="B86:H86"/>
    <mergeCell ref="E69:F69"/>
    <mergeCell ref="B66:H66"/>
    <mergeCell ref="I78:J78"/>
    <mergeCell ref="B75:B76"/>
    <mergeCell ref="C75:C76"/>
    <mergeCell ref="D75:D76"/>
    <mergeCell ref="I75:J75"/>
    <mergeCell ref="K75:K76"/>
    <mergeCell ref="I74:J74"/>
    <mergeCell ref="B71:B72"/>
    <mergeCell ref="C71:C72"/>
    <mergeCell ref="D71:D72"/>
    <mergeCell ref="I71:J71"/>
    <mergeCell ref="K71:K72"/>
    <mergeCell ref="E73:F73"/>
    <mergeCell ref="E71:F72"/>
    <mergeCell ref="E75:F76"/>
    <mergeCell ref="E77:F77"/>
    <mergeCell ref="B74:H74"/>
    <mergeCell ref="B78:G78"/>
    <mergeCell ref="K67:K68"/>
    <mergeCell ref="I66:J66"/>
    <mergeCell ref="B63:B64"/>
    <mergeCell ref="C63:C64"/>
    <mergeCell ref="D63:D64"/>
    <mergeCell ref="I63:J63"/>
    <mergeCell ref="K63:K64"/>
    <mergeCell ref="E67:F68"/>
    <mergeCell ref="E63:F64"/>
    <mergeCell ref="E65:F65"/>
    <mergeCell ref="K55:K56"/>
    <mergeCell ref="B59:B60"/>
    <mergeCell ref="C59:C60"/>
    <mergeCell ref="D59:D60"/>
    <mergeCell ref="I59:J59"/>
    <mergeCell ref="K59:K60"/>
    <mergeCell ref="E59:F60"/>
    <mergeCell ref="B44:B45"/>
    <mergeCell ref="C44:C45"/>
    <mergeCell ref="D44:D45"/>
    <mergeCell ref="I44:J44"/>
    <mergeCell ref="K44:K45"/>
    <mergeCell ref="K50:K51"/>
    <mergeCell ref="E50:F51"/>
    <mergeCell ref="E52:F52"/>
    <mergeCell ref="E57:F57"/>
    <mergeCell ref="E55:F56"/>
    <mergeCell ref="B50:B51"/>
    <mergeCell ref="C50:C51"/>
    <mergeCell ref="D50:D51"/>
    <mergeCell ref="I50:J50"/>
    <mergeCell ref="B47:B48"/>
    <mergeCell ref="C47:C48"/>
    <mergeCell ref="D47:D48"/>
    <mergeCell ref="E46:F46"/>
    <mergeCell ref="E44:F45"/>
    <mergeCell ref="E47:F48"/>
    <mergeCell ref="D3:I3"/>
    <mergeCell ref="B55:B56"/>
    <mergeCell ref="C55:C56"/>
    <mergeCell ref="D55:D56"/>
    <mergeCell ref="I55:J55"/>
    <mergeCell ref="B10:C10"/>
    <mergeCell ref="B9:C9"/>
    <mergeCell ref="B11:C11"/>
    <mergeCell ref="B12:C12"/>
    <mergeCell ref="B13:C13"/>
    <mergeCell ref="B16:H16"/>
    <mergeCell ref="B31:B32"/>
    <mergeCell ref="C31:C32"/>
    <mergeCell ref="D31:D32"/>
    <mergeCell ref="I31:J31"/>
    <mergeCell ref="F9:H9"/>
    <mergeCell ref="B34:B35"/>
    <mergeCell ref="C34:C35"/>
    <mergeCell ref="D34:D35"/>
    <mergeCell ref="I34:J34"/>
    <mergeCell ref="F12:H12"/>
    <mergeCell ref="F13:H13"/>
    <mergeCell ref="E19:F20"/>
    <mergeCell ref="E21:F21"/>
    <mergeCell ref="F232:I232"/>
    <mergeCell ref="F233:I233"/>
    <mergeCell ref="F234:I234"/>
    <mergeCell ref="F235:I235"/>
    <mergeCell ref="B5:C5"/>
    <mergeCell ref="B6:C6"/>
    <mergeCell ref="B4:C4"/>
    <mergeCell ref="D6:J6"/>
    <mergeCell ref="D4:J5"/>
    <mergeCell ref="D19:D20"/>
    <mergeCell ref="C19:C20"/>
    <mergeCell ref="B19:B20"/>
    <mergeCell ref="I19:J19"/>
    <mergeCell ref="E10:E11"/>
    <mergeCell ref="F10:H11"/>
    <mergeCell ref="I62:J62"/>
    <mergeCell ref="E61:F61"/>
    <mergeCell ref="B62:F62"/>
    <mergeCell ref="I70:J70"/>
    <mergeCell ref="B70:F70"/>
    <mergeCell ref="B67:B68"/>
    <mergeCell ref="C67:C68"/>
    <mergeCell ref="D67:D68"/>
    <mergeCell ref="I67:J67"/>
  </mergeCells>
  <pageMargins left="0.25" right="0.25" top="0.75" bottom="0.75" header="0.3" footer="0.3"/>
  <pageSetup paperSize="5" scale="60" orientation="landscape" r:id="rId1"/>
  <rowBreaks count="10" manualBreakCount="10">
    <brk id="27" min="1" max="10" man="1"/>
    <brk id="36" min="1" max="10" man="1"/>
    <brk id="52" min="1" max="10" man="1"/>
    <brk id="69" min="1" max="10" man="1"/>
    <brk id="93" min="1" max="10" man="1"/>
    <brk id="115" min="1" max="10" man="1"/>
    <brk id="131" min="1" max="10" man="1"/>
    <brk id="156" min="1" max="10" man="1"/>
    <brk id="174" min="1" max="10" man="1"/>
    <brk id="19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S37"/>
  <sheetViews>
    <sheetView showGridLines="0" zoomScale="90" zoomScaleNormal="90" workbookViewId="0">
      <selection activeCell="I9" sqref="I9"/>
    </sheetView>
  </sheetViews>
  <sheetFormatPr baseColWidth="10" defaultColWidth="11.42578125" defaultRowHeight="14.25" x14ac:dyDescent="0.2"/>
  <cols>
    <col min="1" max="1" width="2.140625" style="78" bestFit="1" customWidth="1"/>
    <col min="2" max="2" width="32.5703125" style="78" customWidth="1"/>
    <col min="3" max="3" width="10.5703125" style="78" customWidth="1"/>
    <col min="4" max="4" width="10.7109375" style="78" customWidth="1"/>
    <col min="5" max="5" width="1.140625" style="78" customWidth="1"/>
    <col min="6" max="6" width="2" style="80" bestFit="1" customWidth="1"/>
    <col min="7" max="7" width="29.28515625" style="78" customWidth="1"/>
    <col min="8" max="8" width="10.7109375" style="78" customWidth="1"/>
    <col min="9" max="9" width="11" style="78" customWidth="1"/>
    <col min="10" max="10" width="1" style="78" customWidth="1"/>
    <col min="11" max="11" width="1.7109375" style="78" customWidth="1"/>
    <col min="12" max="12" width="28.85546875" style="78" customWidth="1"/>
    <col min="13" max="13" width="10.7109375" style="78" customWidth="1"/>
    <col min="14" max="14" width="11" style="78" customWidth="1"/>
    <col min="15" max="15" width="1.5703125" style="78" customWidth="1"/>
    <col min="16" max="16" width="2" style="78" bestFit="1" customWidth="1"/>
    <col min="17" max="17" width="20.140625" style="78" customWidth="1"/>
    <col min="18" max="18" width="11.140625" style="78" customWidth="1"/>
    <col min="19" max="19" width="12.140625" style="78" customWidth="1"/>
    <col min="20" max="16384" width="11.42578125" style="78"/>
  </cols>
  <sheetData>
    <row r="3" spans="1:19" ht="15" x14ac:dyDescent="0.25">
      <c r="B3" s="280" t="s">
        <v>308</v>
      </c>
      <c r="C3" s="280"/>
      <c r="D3" s="280"/>
      <c r="F3"/>
      <c r="G3" s="280" t="s">
        <v>302</v>
      </c>
      <c r="H3" s="280"/>
      <c r="I3" s="280"/>
      <c r="L3" s="280" t="s">
        <v>316</v>
      </c>
      <c r="M3" s="280"/>
      <c r="N3" s="280"/>
      <c r="Q3" s="280" t="s">
        <v>319</v>
      </c>
      <c r="R3" s="280"/>
      <c r="S3" s="280"/>
    </row>
    <row r="4" spans="1:19" ht="5.25" customHeight="1" x14ac:dyDescent="0.25">
      <c r="B4" s="80"/>
      <c r="C4" s="80"/>
      <c r="D4" s="80"/>
      <c r="F4"/>
      <c r="G4"/>
    </row>
    <row r="5" spans="1:19" s="122" customFormat="1" ht="36" x14ac:dyDescent="0.25">
      <c r="C5" s="123" t="s">
        <v>320</v>
      </c>
      <c r="D5" s="123" t="s">
        <v>321</v>
      </c>
      <c r="H5" s="123" t="s">
        <v>320</v>
      </c>
      <c r="I5" s="123" t="s">
        <v>321</v>
      </c>
      <c r="M5" s="124" t="s">
        <v>320</v>
      </c>
      <c r="N5" s="124" t="s">
        <v>321</v>
      </c>
      <c r="R5" s="124" t="s">
        <v>320</v>
      </c>
      <c r="S5" s="124" t="s">
        <v>321</v>
      </c>
    </row>
    <row r="6" spans="1:19" s="117" customFormat="1" ht="36" x14ac:dyDescent="0.25">
      <c r="A6" s="118">
        <v>1</v>
      </c>
      <c r="B6" s="119" t="s">
        <v>583</v>
      </c>
      <c r="C6" s="90">
        <v>0.1</v>
      </c>
      <c r="D6" s="86">
        <f>'Evaluación Estandares Minimo'!K17</f>
        <v>0.01</v>
      </c>
      <c r="F6" s="119">
        <v>3</v>
      </c>
      <c r="G6" s="119" t="s">
        <v>585</v>
      </c>
      <c r="H6" s="90">
        <v>0.2</v>
      </c>
      <c r="I6" s="86">
        <f>'Evaluación Estandares Minimo'!K99</f>
        <v>0.04</v>
      </c>
      <c r="K6" s="119">
        <v>6</v>
      </c>
      <c r="L6" s="95" t="s">
        <v>588</v>
      </c>
      <c r="M6" s="120">
        <v>0.05</v>
      </c>
      <c r="N6" s="121">
        <f>'Evaluación Estandares Minimo'!K197</f>
        <v>0</v>
      </c>
      <c r="P6" s="119">
        <v>7</v>
      </c>
      <c r="Q6" s="119" t="s">
        <v>589</v>
      </c>
      <c r="R6" s="120">
        <v>0.1</v>
      </c>
      <c r="S6" s="121">
        <f>'Evaluación Estandares Minimo'!K212</f>
        <v>0</v>
      </c>
    </row>
    <row r="7" spans="1:19" s="117" customFormat="1" ht="36" x14ac:dyDescent="0.25">
      <c r="A7" s="118">
        <v>2</v>
      </c>
      <c r="B7" s="95" t="s">
        <v>584</v>
      </c>
      <c r="C7" s="90">
        <v>0.15</v>
      </c>
      <c r="D7" s="86">
        <f>'Evaluación Estandares Minimo'!K53</f>
        <v>0</v>
      </c>
      <c r="F7" s="119">
        <v>4</v>
      </c>
      <c r="G7" s="119" t="s">
        <v>586</v>
      </c>
      <c r="H7" s="90">
        <v>0.3</v>
      </c>
      <c r="I7" s="86">
        <f>'Evaluación Estandares Minimo'!K157</f>
        <v>0.03</v>
      </c>
    </row>
    <row r="8" spans="1:19" s="117" customFormat="1" ht="23.25" customHeight="1" x14ac:dyDescent="0.2">
      <c r="A8" s="282" t="s">
        <v>327</v>
      </c>
      <c r="B8" s="282"/>
      <c r="C8" s="105">
        <f ca="1">+SUM(C6:C8)</f>
        <v>0.25</v>
      </c>
      <c r="D8" s="106">
        <f>+SUM(D6:D7)</f>
        <v>0.01</v>
      </c>
      <c r="F8" s="119">
        <v>5</v>
      </c>
      <c r="G8" s="119" t="s">
        <v>587</v>
      </c>
      <c r="H8" s="90">
        <v>0.1</v>
      </c>
      <c r="I8" s="86">
        <f>'Evaluación Estandares Minimo'!K190</f>
        <v>0</v>
      </c>
    </row>
    <row r="9" spans="1:19" x14ac:dyDescent="0.2">
      <c r="F9" s="282" t="s">
        <v>328</v>
      </c>
      <c r="G9" s="282"/>
      <c r="H9" s="105">
        <f>+SUM(H6:H8)</f>
        <v>0.6</v>
      </c>
      <c r="I9" s="106">
        <f>+SUM(I6:I8)</f>
        <v>7.0000000000000007E-2</v>
      </c>
    </row>
    <row r="27" spans="6:7" x14ac:dyDescent="0.2">
      <c r="F27" s="281"/>
      <c r="G27" s="281"/>
    </row>
    <row r="28" spans="6:7" x14ac:dyDescent="0.2">
      <c r="F28" s="81"/>
      <c r="G28" s="79"/>
    </row>
    <row r="29" spans="6:7" x14ac:dyDescent="0.2">
      <c r="F29" s="81"/>
      <c r="G29" s="79"/>
    </row>
    <row r="30" spans="6:7" x14ac:dyDescent="0.2">
      <c r="F30" s="81"/>
      <c r="G30" s="79"/>
    </row>
    <row r="31" spans="6:7" x14ac:dyDescent="0.2">
      <c r="F31" s="81"/>
      <c r="G31" s="79"/>
    </row>
    <row r="32" spans="6:7" x14ac:dyDescent="0.2">
      <c r="F32" s="81"/>
      <c r="G32" s="79"/>
    </row>
    <row r="33" spans="6:7" x14ac:dyDescent="0.2">
      <c r="F33" s="81"/>
      <c r="G33" s="79"/>
    </row>
    <row r="34" spans="6:7" x14ac:dyDescent="0.2">
      <c r="F34" s="81"/>
      <c r="G34" s="79"/>
    </row>
    <row r="35" spans="6:7" x14ac:dyDescent="0.2">
      <c r="F35" s="81"/>
      <c r="G35" s="79"/>
    </row>
    <row r="36" spans="6:7" x14ac:dyDescent="0.2">
      <c r="F36" s="81"/>
      <c r="G36" s="79"/>
    </row>
    <row r="37" spans="6:7" x14ac:dyDescent="0.2">
      <c r="F37" s="81"/>
      <c r="G37" s="79"/>
    </row>
  </sheetData>
  <mergeCells count="7">
    <mergeCell ref="Q3:S3"/>
    <mergeCell ref="B3:D3"/>
    <mergeCell ref="F27:G27"/>
    <mergeCell ref="G3:I3"/>
    <mergeCell ref="L3:N3"/>
    <mergeCell ref="A8:B8"/>
    <mergeCell ref="F9:G9"/>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M44"/>
  <sheetViews>
    <sheetView showGridLines="0" topLeftCell="A7" zoomScale="70" zoomScaleNormal="70" workbookViewId="0">
      <selection activeCell="C7" sqref="C7"/>
    </sheetView>
  </sheetViews>
  <sheetFormatPr baseColWidth="10" defaultColWidth="11.42578125" defaultRowHeight="15" x14ac:dyDescent="0.25"/>
  <cols>
    <col min="1" max="1" width="2.140625" style="78" bestFit="1" customWidth="1"/>
    <col min="2" max="2" width="34.140625" style="78" customWidth="1"/>
    <col min="3" max="3" width="13" style="78" customWidth="1"/>
    <col min="4" max="4" width="14" style="78" customWidth="1"/>
    <col min="5" max="5" width="1.85546875" style="78" customWidth="1"/>
    <col min="6" max="6" width="3.42578125" style="82" bestFit="1" customWidth="1"/>
    <col min="7" max="7" width="36.7109375" style="78" customWidth="1"/>
    <col min="8" max="8" width="13.140625" style="78" customWidth="1"/>
    <col min="9" max="9" width="14" style="78" customWidth="1"/>
    <col min="10" max="10" width="1.85546875" style="78" customWidth="1"/>
    <col min="11" max="11" width="2" style="78" bestFit="1" customWidth="1"/>
    <col min="12" max="12" width="41.7109375" style="78" customWidth="1"/>
    <col min="13" max="13" width="13.140625" style="78" customWidth="1"/>
    <col min="14" max="14" width="14" style="78" customWidth="1"/>
    <col min="15" max="15" width="2.5703125" customWidth="1"/>
    <col min="16" max="16" width="2" bestFit="1" customWidth="1"/>
    <col min="17" max="17" width="32.7109375" customWidth="1"/>
    <col min="18" max="18" width="13.140625" customWidth="1"/>
    <col min="19" max="19" width="14" style="78" customWidth="1"/>
    <col min="20" max="20" width="2" style="78" customWidth="1"/>
    <col min="21" max="21" width="2" style="78" bestFit="1" customWidth="1"/>
    <col min="22" max="22" width="25.42578125" style="78" customWidth="1"/>
    <col min="23" max="23" width="12.7109375" style="78" customWidth="1"/>
    <col min="24" max="24" width="14" style="78" customWidth="1"/>
    <col min="25" max="25" width="1.7109375" style="78" customWidth="1"/>
    <col min="26" max="26" width="2" style="78" bestFit="1" customWidth="1"/>
    <col min="27" max="27" width="32.28515625" style="78" customWidth="1"/>
    <col min="28" max="28" width="13.140625" style="78" customWidth="1"/>
    <col min="29" max="29" width="14" style="78" customWidth="1"/>
    <col min="30" max="30" width="1.5703125" style="78" customWidth="1"/>
    <col min="31" max="31" width="2" style="78" bestFit="1" customWidth="1"/>
    <col min="32" max="32" width="37.5703125" style="78" customWidth="1"/>
    <col min="33" max="33" width="13.140625" style="78" customWidth="1"/>
    <col min="34" max="34" width="13.85546875" style="78" customWidth="1"/>
    <col min="35" max="35" width="2.85546875" style="78" customWidth="1"/>
    <col min="36" max="36" width="4" style="78" customWidth="1"/>
    <col min="37" max="37" width="40.28515625" style="78" customWidth="1"/>
    <col min="38" max="38" width="13.140625" style="78" customWidth="1"/>
    <col min="39" max="39" width="14" style="78" customWidth="1"/>
    <col min="40" max="16384" width="11.42578125" style="78"/>
  </cols>
  <sheetData>
    <row r="3" spans="1:39" s="88" customFormat="1" ht="33" customHeight="1" x14ac:dyDescent="0.25">
      <c r="B3" s="284" t="s">
        <v>591</v>
      </c>
      <c r="C3" s="284"/>
      <c r="D3" s="284"/>
      <c r="F3" s="26"/>
      <c r="G3" s="285" t="s">
        <v>649</v>
      </c>
      <c r="H3" s="286"/>
      <c r="I3" s="287"/>
      <c r="L3" s="283" t="s">
        <v>593</v>
      </c>
      <c r="M3" s="283"/>
      <c r="N3" s="283"/>
      <c r="O3"/>
      <c r="Q3" s="283" t="s">
        <v>592</v>
      </c>
      <c r="R3" s="283"/>
      <c r="S3" s="283"/>
      <c r="V3" s="283" t="s">
        <v>614</v>
      </c>
      <c r="W3" s="283"/>
      <c r="X3" s="283"/>
      <c r="AA3" s="283" t="s">
        <v>594</v>
      </c>
      <c r="AB3" s="283"/>
      <c r="AC3" s="283"/>
      <c r="AF3" s="283" t="s">
        <v>595</v>
      </c>
      <c r="AG3" s="283"/>
      <c r="AH3" s="283"/>
      <c r="AK3" s="283" t="s">
        <v>323</v>
      </c>
      <c r="AL3" s="283"/>
      <c r="AM3" s="283"/>
    </row>
    <row r="4" spans="1:39" ht="4.5" customHeight="1" x14ac:dyDescent="0.25">
      <c r="B4" s="80"/>
      <c r="C4" s="80"/>
      <c r="D4" s="80"/>
      <c r="F4" s="26"/>
      <c r="G4"/>
      <c r="P4" s="78"/>
      <c r="Q4" s="78"/>
      <c r="R4" s="78"/>
    </row>
    <row r="5" spans="1:39" ht="27.75" customHeight="1" x14ac:dyDescent="0.25">
      <c r="B5" s="80"/>
      <c r="C5" s="84" t="s">
        <v>320</v>
      </c>
      <c r="D5" s="84" t="s">
        <v>321</v>
      </c>
      <c r="F5" s="26"/>
      <c r="G5"/>
      <c r="H5" s="84" t="s">
        <v>320</v>
      </c>
      <c r="I5" s="84" t="s">
        <v>321</v>
      </c>
      <c r="K5" s="80"/>
      <c r="L5" s="80"/>
      <c r="M5" s="85" t="s">
        <v>320</v>
      </c>
      <c r="N5" s="85" t="s">
        <v>321</v>
      </c>
      <c r="P5" s="80"/>
      <c r="Q5" s="80"/>
      <c r="R5" s="85" t="s">
        <v>320</v>
      </c>
      <c r="S5" s="85" t="s">
        <v>321</v>
      </c>
      <c r="U5" s="96"/>
      <c r="V5" s="96"/>
      <c r="W5" s="84" t="s">
        <v>320</v>
      </c>
      <c r="X5" s="84" t="s">
        <v>321</v>
      </c>
      <c r="Z5" s="96"/>
      <c r="AA5" s="96"/>
      <c r="AB5" s="84" t="s">
        <v>320</v>
      </c>
      <c r="AC5" s="84" t="s">
        <v>321</v>
      </c>
      <c r="AE5" s="96"/>
      <c r="AF5" s="96"/>
      <c r="AG5" s="84" t="s">
        <v>320</v>
      </c>
      <c r="AH5" s="84" t="s">
        <v>321</v>
      </c>
      <c r="AJ5" s="95"/>
      <c r="AK5" s="95" t="s">
        <v>269</v>
      </c>
      <c r="AL5" s="84" t="s">
        <v>320</v>
      </c>
      <c r="AM5" s="84" t="s">
        <v>321</v>
      </c>
    </row>
    <row r="6" spans="1:39" s="88" customFormat="1" ht="27.75" customHeight="1" x14ac:dyDescent="0.25">
      <c r="A6" s="107">
        <v>1</v>
      </c>
      <c r="B6" s="89" t="s">
        <v>590</v>
      </c>
      <c r="C6" s="86">
        <v>0.03</v>
      </c>
      <c r="D6" s="86">
        <f>'Evaluación Estandares Minimo'!K18</f>
        <v>0.01</v>
      </c>
      <c r="F6" s="87">
        <v>1</v>
      </c>
      <c r="G6" s="89" t="s">
        <v>607</v>
      </c>
      <c r="H6" s="86">
        <v>0.01</v>
      </c>
      <c r="I6" s="86">
        <f>'Evaluación Estandares Minimo'!K54</f>
        <v>0</v>
      </c>
      <c r="K6" s="91">
        <v>1</v>
      </c>
      <c r="L6" s="89" t="s">
        <v>610</v>
      </c>
      <c r="M6" s="86">
        <v>0.09</v>
      </c>
      <c r="N6" s="86">
        <f>'Evaluación Estandares Minimo'!K100</f>
        <v>0.02</v>
      </c>
      <c r="O6" s="116"/>
      <c r="P6" s="87">
        <v>1</v>
      </c>
      <c r="Q6" s="89" t="s">
        <v>613</v>
      </c>
      <c r="R6" s="90">
        <v>0.15</v>
      </c>
      <c r="S6" s="86">
        <f>'Evaluación Estandares Minimo'!K158</f>
        <v>0.03</v>
      </c>
      <c r="U6" s="95">
        <v>1</v>
      </c>
      <c r="V6" s="95" t="s">
        <v>611</v>
      </c>
      <c r="W6" s="93">
        <v>0.1</v>
      </c>
      <c r="X6" s="94">
        <f>'Evaluación Estandares Minimo'!K190</f>
        <v>0</v>
      </c>
      <c r="Z6" s="95">
        <v>1</v>
      </c>
      <c r="AA6" s="95" t="s">
        <v>615</v>
      </c>
      <c r="AB6" s="93">
        <v>0.05</v>
      </c>
      <c r="AC6" s="94">
        <f>'Evaluación Estandares Minimo'!K198</f>
        <v>0</v>
      </c>
      <c r="AE6" s="95">
        <v>1</v>
      </c>
      <c r="AF6" s="95" t="s">
        <v>616</v>
      </c>
      <c r="AG6" s="93">
        <v>0.1</v>
      </c>
      <c r="AH6" s="94">
        <f>'Evaluación Estandares Minimo'!K213</f>
        <v>0</v>
      </c>
      <c r="AJ6" s="84">
        <v>1</v>
      </c>
      <c r="AK6" s="95" t="s">
        <v>324</v>
      </c>
      <c r="AL6" s="93">
        <v>1</v>
      </c>
      <c r="AM6" s="94">
        <f>'Evaluación Estandares Minimo'!K227</f>
        <v>0.08</v>
      </c>
    </row>
    <row r="7" spans="1:39" s="115" customFormat="1" ht="33" customHeight="1" x14ac:dyDescent="0.25">
      <c r="A7" s="108">
        <v>2</v>
      </c>
      <c r="B7" s="89" t="s">
        <v>596</v>
      </c>
      <c r="C7" s="126">
        <v>0.04</v>
      </c>
      <c r="D7" s="126">
        <f>'Evaluación Estandares Minimo'!K43</f>
        <v>0</v>
      </c>
      <c r="F7" s="87">
        <v>2</v>
      </c>
      <c r="G7" s="89" t="s">
        <v>606</v>
      </c>
      <c r="H7" s="86">
        <v>0.01</v>
      </c>
      <c r="I7" s="86">
        <f>'Evaluación Estandares Minimo'!K58</f>
        <v>0</v>
      </c>
      <c r="K7" s="87">
        <v>2</v>
      </c>
      <c r="L7" s="89" t="s">
        <v>609</v>
      </c>
      <c r="M7" s="86">
        <v>0.05</v>
      </c>
      <c r="N7" s="86">
        <f>'Evaluación Estandares Minimo'!K128</f>
        <v>0.02</v>
      </c>
      <c r="P7" s="87">
        <v>2</v>
      </c>
      <c r="Q7" s="89" t="s">
        <v>612</v>
      </c>
      <c r="R7" s="92">
        <v>0.15</v>
      </c>
      <c r="S7" s="86">
        <f>'Evaluación Estandares Minimo'!K171</f>
        <v>0</v>
      </c>
      <c r="U7" s="96"/>
      <c r="V7" s="96"/>
      <c r="W7" s="132"/>
      <c r="X7" s="104"/>
    </row>
    <row r="8" spans="1:39" s="88" customFormat="1" ht="33" customHeight="1" x14ac:dyDescent="0.25">
      <c r="A8" s="116"/>
      <c r="B8" s="116"/>
      <c r="C8" s="116"/>
      <c r="D8" s="116"/>
      <c r="F8" s="87">
        <v>3</v>
      </c>
      <c r="G8" s="89" t="s">
        <v>605</v>
      </c>
      <c r="H8" s="86">
        <v>0.01</v>
      </c>
      <c r="I8" s="86">
        <f>'Evaluación Estandares Minimo'!K62</f>
        <v>0</v>
      </c>
      <c r="K8" s="91">
        <v>3</v>
      </c>
      <c r="L8" s="89" t="s">
        <v>608</v>
      </c>
      <c r="M8" s="86">
        <v>0.06</v>
      </c>
      <c r="N8" s="86">
        <f>'Evaluación Estandares Minimo'!K138</f>
        <v>0</v>
      </c>
      <c r="O8" s="116"/>
      <c r="P8" s="130"/>
      <c r="Q8" s="127"/>
      <c r="R8" s="131"/>
      <c r="S8" s="128"/>
      <c r="U8" s="96"/>
      <c r="V8" s="96"/>
      <c r="W8" s="132"/>
      <c r="X8" s="104"/>
      <c r="Z8" s="116"/>
      <c r="AA8" s="116"/>
      <c r="AB8" s="116"/>
      <c r="AC8" s="116"/>
    </row>
    <row r="9" spans="1:39" s="88" customFormat="1" ht="22.5" customHeight="1" x14ac:dyDescent="0.25">
      <c r="A9" s="116"/>
      <c r="B9" s="116"/>
      <c r="C9" s="116"/>
      <c r="D9" s="116"/>
      <c r="F9" s="87">
        <v>4</v>
      </c>
      <c r="G9" s="89" t="s">
        <v>604</v>
      </c>
      <c r="H9" s="86">
        <v>0.02</v>
      </c>
      <c r="I9" s="86">
        <f>'Evaluación Estandares Minimo'!K66</f>
        <v>0</v>
      </c>
      <c r="K9" s="98"/>
      <c r="L9" s="127"/>
      <c r="M9" s="128"/>
      <c r="N9" s="128"/>
      <c r="O9" s="116"/>
      <c r="P9" s="130"/>
      <c r="Q9" s="127"/>
      <c r="R9" s="131"/>
      <c r="S9" s="128"/>
      <c r="U9" s="96"/>
      <c r="V9" s="96"/>
      <c r="W9" s="132"/>
      <c r="X9" s="104"/>
      <c r="Z9" s="116"/>
      <c r="AA9" s="116"/>
      <c r="AB9" s="116"/>
      <c r="AC9" s="116"/>
    </row>
    <row r="10" spans="1:39" s="88" customFormat="1" ht="22.5" customHeight="1" x14ac:dyDescent="0.25">
      <c r="A10" s="116"/>
      <c r="B10" s="116"/>
      <c r="C10" s="116"/>
      <c r="D10" s="116"/>
      <c r="F10" s="87">
        <v>5</v>
      </c>
      <c r="G10" s="89" t="s">
        <v>603</v>
      </c>
      <c r="H10" s="86">
        <v>0.02</v>
      </c>
      <c r="I10" s="86">
        <f>'Evaluación Estandares Minimo'!K70</f>
        <v>0</v>
      </c>
      <c r="K10" s="98"/>
      <c r="L10" s="127"/>
      <c r="M10" s="101"/>
      <c r="N10" s="129"/>
      <c r="O10" s="116"/>
      <c r="P10" s="130"/>
      <c r="Q10" s="127"/>
      <c r="R10" s="131"/>
      <c r="S10" s="128"/>
      <c r="U10" s="96"/>
      <c r="V10" s="96"/>
      <c r="W10" s="132"/>
      <c r="X10" s="104"/>
      <c r="Z10" s="116"/>
      <c r="AA10" s="116"/>
      <c r="AB10" s="116"/>
      <c r="AC10" s="116"/>
    </row>
    <row r="11" spans="1:39" s="88" customFormat="1" ht="22.5" customHeight="1" x14ac:dyDescent="0.25">
      <c r="A11" s="116"/>
      <c r="B11" s="116"/>
      <c r="C11" s="116"/>
      <c r="D11" s="116"/>
      <c r="F11" s="87">
        <v>6</v>
      </c>
      <c r="G11" s="89" t="s">
        <v>602</v>
      </c>
      <c r="H11" s="86">
        <v>0.01</v>
      </c>
      <c r="I11" s="86">
        <f>'Evaluación Estandares Minimo'!K74</f>
        <v>0</v>
      </c>
      <c r="K11" s="98"/>
      <c r="L11" s="127"/>
      <c r="M11" s="101"/>
      <c r="N11" s="129"/>
      <c r="O11" s="116"/>
      <c r="P11" s="130"/>
      <c r="Q11" s="127"/>
      <c r="R11" s="131"/>
      <c r="S11" s="128"/>
      <c r="U11" s="96"/>
      <c r="V11" s="96"/>
      <c r="W11" s="132"/>
      <c r="X11" s="104"/>
      <c r="Z11" s="116"/>
      <c r="AA11" s="116"/>
      <c r="AB11" s="116"/>
      <c r="AC11" s="116"/>
    </row>
    <row r="12" spans="1:39" s="88" customFormat="1" ht="33" customHeight="1" x14ac:dyDescent="0.25">
      <c r="A12" s="116"/>
      <c r="B12" s="116"/>
      <c r="C12" s="116"/>
      <c r="D12" s="116"/>
      <c r="F12" s="87">
        <v>7</v>
      </c>
      <c r="G12" s="89" t="s">
        <v>601</v>
      </c>
      <c r="H12" s="86">
        <v>0.02</v>
      </c>
      <c r="I12" s="86">
        <f>'Evaluación Estandares Minimo'!K78</f>
        <v>0</v>
      </c>
      <c r="K12" s="98"/>
      <c r="L12" s="127"/>
      <c r="M12" s="101"/>
      <c r="N12" s="129"/>
      <c r="O12" s="116"/>
      <c r="P12" s="130"/>
      <c r="Q12" s="127"/>
      <c r="R12" s="131"/>
      <c r="S12" s="128"/>
      <c r="U12" s="96"/>
      <c r="V12" s="96"/>
      <c r="W12" s="132"/>
      <c r="X12" s="104"/>
      <c r="Z12" s="116"/>
      <c r="AA12" s="116"/>
      <c r="AB12" s="116"/>
      <c r="AC12" s="116"/>
    </row>
    <row r="13" spans="1:39" s="88" customFormat="1" ht="24.75" customHeight="1" x14ac:dyDescent="0.25">
      <c r="A13" s="116"/>
      <c r="B13" s="116"/>
      <c r="C13" s="116"/>
      <c r="D13" s="116"/>
      <c r="F13" s="87">
        <v>8</v>
      </c>
      <c r="G13" s="89" t="s">
        <v>600</v>
      </c>
      <c r="H13" s="86">
        <v>0.01</v>
      </c>
      <c r="I13" s="86">
        <f>'Evaluación Estandares Minimo'!K82</f>
        <v>0</v>
      </c>
      <c r="K13" s="98"/>
      <c r="L13" s="127"/>
      <c r="M13" s="101"/>
      <c r="N13" s="129"/>
      <c r="O13" s="116"/>
      <c r="P13" s="130"/>
      <c r="Q13" s="127"/>
      <c r="R13" s="131"/>
      <c r="S13" s="128"/>
      <c r="U13" s="96"/>
      <c r="V13" s="96"/>
      <c r="W13" s="132"/>
      <c r="X13" s="104"/>
      <c r="Z13" s="116"/>
      <c r="AA13" s="116"/>
      <c r="AB13" s="116"/>
      <c r="AC13" s="116"/>
    </row>
    <row r="14" spans="1:39" s="88" customFormat="1" ht="24.75" customHeight="1" x14ac:dyDescent="0.25">
      <c r="A14" s="116"/>
      <c r="B14" s="116"/>
      <c r="C14" s="116"/>
      <c r="D14" s="116"/>
      <c r="F14" s="87">
        <v>9</v>
      </c>
      <c r="G14" s="89" t="s">
        <v>599</v>
      </c>
      <c r="H14" s="86">
        <v>0.01</v>
      </c>
      <c r="I14" s="86">
        <f>'Evaluación Estandares Minimo'!K86</f>
        <v>0</v>
      </c>
      <c r="K14" s="98"/>
      <c r="L14" s="127"/>
      <c r="M14" s="101"/>
      <c r="N14" s="129"/>
      <c r="O14" s="116"/>
      <c r="P14" s="130"/>
      <c r="Q14" s="127"/>
      <c r="R14" s="131"/>
      <c r="S14" s="128"/>
      <c r="U14" s="96"/>
      <c r="V14" s="96"/>
      <c r="W14" s="132"/>
      <c r="X14" s="104"/>
      <c r="Z14" s="116"/>
      <c r="AA14" s="116"/>
      <c r="AB14" s="116"/>
      <c r="AC14" s="116"/>
    </row>
    <row r="15" spans="1:39" s="88" customFormat="1" ht="24.75" customHeight="1" x14ac:dyDescent="0.25">
      <c r="A15" s="116"/>
      <c r="B15" s="116"/>
      <c r="C15" s="116"/>
      <c r="D15" s="116"/>
      <c r="F15" s="125">
        <v>10</v>
      </c>
      <c r="G15" s="89" t="s">
        <v>598</v>
      </c>
      <c r="H15" s="86">
        <v>0.02</v>
      </c>
      <c r="I15" s="86">
        <f>'Evaluación Estandares Minimo'!K90</f>
        <v>0</v>
      </c>
      <c r="K15" s="98"/>
      <c r="L15" s="127"/>
      <c r="M15" s="101"/>
      <c r="N15" s="129"/>
      <c r="O15" s="116"/>
      <c r="P15" s="130"/>
      <c r="Q15" s="127"/>
      <c r="R15" s="131"/>
      <c r="S15" s="128"/>
      <c r="U15" s="96"/>
      <c r="V15" s="96"/>
      <c r="W15" s="132"/>
      <c r="X15" s="104"/>
      <c r="Z15" s="116"/>
      <c r="AA15" s="116"/>
      <c r="AB15" s="116"/>
      <c r="AC15" s="116"/>
    </row>
    <row r="16" spans="1:39" s="88" customFormat="1" ht="24.75" customHeight="1" x14ac:dyDescent="0.25">
      <c r="F16" s="125">
        <v>11</v>
      </c>
      <c r="G16" s="89" t="s">
        <v>597</v>
      </c>
      <c r="H16" s="86">
        <v>0.01</v>
      </c>
      <c r="I16" s="86">
        <f>'Evaluación Estandares Minimo'!K94</f>
        <v>0</v>
      </c>
      <c r="K16" s="98"/>
      <c r="L16" s="127"/>
      <c r="M16" s="101"/>
      <c r="N16" s="101"/>
      <c r="O16" s="116"/>
      <c r="P16" s="130"/>
      <c r="Q16" s="127"/>
      <c r="R16" s="131"/>
      <c r="S16" s="128"/>
      <c r="U16" s="96"/>
      <c r="V16" s="96"/>
      <c r="W16" s="133"/>
      <c r="X16" s="104"/>
      <c r="Z16" s="116"/>
      <c r="AA16" s="116"/>
      <c r="AB16" s="116"/>
      <c r="AC16" s="116"/>
    </row>
    <row r="17" spans="11:29" x14ac:dyDescent="0.25">
      <c r="K17" s="98"/>
      <c r="L17" s="99"/>
      <c r="M17" s="100"/>
      <c r="N17" s="101"/>
      <c r="S17"/>
      <c r="U17" s="96"/>
      <c r="V17" s="102"/>
      <c r="W17" s="102"/>
      <c r="X17" s="102"/>
      <c r="Z17"/>
      <c r="AA17"/>
      <c r="AB17"/>
      <c r="AC17"/>
    </row>
    <row r="18" spans="11:29" x14ac:dyDescent="0.25">
      <c r="K18" s="98"/>
      <c r="L18" s="99"/>
      <c r="M18" s="100"/>
      <c r="N18" s="101"/>
      <c r="S18"/>
      <c r="U18" s="96"/>
      <c r="V18" s="96"/>
      <c r="W18" s="103"/>
      <c r="X18" s="104"/>
      <c r="Z18"/>
      <c r="AA18"/>
      <c r="AB18"/>
      <c r="AC18"/>
    </row>
    <row r="19" spans="11:29" x14ac:dyDescent="0.25">
      <c r="K19" s="98"/>
      <c r="L19" s="99"/>
      <c r="M19" s="100"/>
      <c r="N19" s="101"/>
      <c r="S19"/>
    </row>
    <row r="20" spans="11:29" x14ac:dyDescent="0.25">
      <c r="K20" s="98"/>
      <c r="L20" s="99"/>
      <c r="M20" s="100"/>
      <c r="N20" s="101"/>
      <c r="S20"/>
    </row>
    <row r="21" spans="11:29" x14ac:dyDescent="0.25">
      <c r="S21"/>
    </row>
    <row r="34" spans="6:7" x14ac:dyDescent="0.25">
      <c r="F34" s="281"/>
      <c r="G34" s="281"/>
    </row>
    <row r="35" spans="6:7" x14ac:dyDescent="0.25">
      <c r="F35" s="83"/>
      <c r="G35" s="79"/>
    </row>
    <row r="36" spans="6:7" x14ac:dyDescent="0.25">
      <c r="F36" s="83"/>
      <c r="G36" s="79"/>
    </row>
    <row r="37" spans="6:7" x14ac:dyDescent="0.25">
      <c r="F37" s="83"/>
      <c r="G37" s="79"/>
    </row>
    <row r="38" spans="6:7" x14ac:dyDescent="0.25">
      <c r="F38" s="83"/>
      <c r="G38" s="79"/>
    </row>
    <row r="39" spans="6:7" x14ac:dyDescent="0.25">
      <c r="F39" s="83"/>
      <c r="G39" s="79"/>
    </row>
    <row r="40" spans="6:7" x14ac:dyDescent="0.25">
      <c r="F40" s="83"/>
      <c r="G40" s="79"/>
    </row>
    <row r="41" spans="6:7" x14ac:dyDescent="0.25">
      <c r="F41" s="83"/>
      <c r="G41" s="79"/>
    </row>
    <row r="42" spans="6:7" x14ac:dyDescent="0.25">
      <c r="F42" s="83"/>
      <c r="G42" s="79"/>
    </row>
    <row r="43" spans="6:7" x14ac:dyDescent="0.25">
      <c r="F43" s="83"/>
      <c r="G43" s="79"/>
    </row>
    <row r="44" spans="6:7" x14ac:dyDescent="0.25">
      <c r="F44" s="83"/>
      <c r="G44" s="79"/>
    </row>
  </sheetData>
  <mergeCells count="9">
    <mergeCell ref="AK3:AM3"/>
    <mergeCell ref="B3:D3"/>
    <mergeCell ref="G3:I3"/>
    <mergeCell ref="L3:N3"/>
    <mergeCell ref="F34:G34"/>
    <mergeCell ref="Q3:S3"/>
    <mergeCell ref="V3:X3"/>
    <mergeCell ref="AA3:AC3"/>
    <mergeCell ref="AF3:AH3"/>
  </mergeCell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7"/>
  <sheetViews>
    <sheetView zoomScale="35" zoomScaleNormal="35" workbookViewId="0">
      <selection activeCell="L63" sqref="L63"/>
    </sheetView>
  </sheetViews>
  <sheetFormatPr baseColWidth="10" defaultRowHeight="12.75" x14ac:dyDescent="0.2"/>
  <cols>
    <col min="1" max="1" width="1.5703125" style="31" customWidth="1"/>
    <col min="2" max="2" width="31" style="30" customWidth="1"/>
    <col min="3" max="4" width="28.7109375" style="31" customWidth="1"/>
    <col min="5" max="5" width="30" style="31" customWidth="1"/>
    <col min="6" max="6" width="42.7109375" style="31" customWidth="1"/>
    <col min="7" max="7" width="26.140625" style="31" customWidth="1"/>
    <col min="8" max="9" width="30.42578125" style="31" customWidth="1"/>
    <col min="10" max="10" width="30.7109375" style="31" bestFit="1" customWidth="1"/>
    <col min="11" max="11" width="22.140625" style="31" bestFit="1" customWidth="1"/>
    <col min="12" max="12" width="35.140625" style="31" bestFit="1" customWidth="1"/>
    <col min="13" max="13" width="27.28515625" style="31" customWidth="1"/>
    <col min="14" max="258" width="11.5703125" style="31"/>
    <col min="259" max="259" width="1.5703125" style="31" customWidth="1"/>
    <col min="260" max="260" width="31" style="31" customWidth="1"/>
    <col min="261" max="261" width="28.7109375" style="31" customWidth="1"/>
    <col min="262" max="265" width="24.140625" style="31" customWidth="1"/>
    <col min="266" max="269" width="28.85546875" style="31" customWidth="1"/>
    <col min="270" max="514" width="11.5703125" style="31"/>
    <col min="515" max="515" width="1.5703125" style="31" customWidth="1"/>
    <col min="516" max="516" width="31" style="31" customWidth="1"/>
    <col min="517" max="517" width="28.7109375" style="31" customWidth="1"/>
    <col min="518" max="521" width="24.140625" style="31" customWidth="1"/>
    <col min="522" max="525" width="28.85546875" style="31" customWidth="1"/>
    <col min="526" max="770" width="11.5703125" style="31"/>
    <col min="771" max="771" width="1.5703125" style="31" customWidth="1"/>
    <col min="772" max="772" width="31" style="31" customWidth="1"/>
    <col min="773" max="773" width="28.7109375" style="31" customWidth="1"/>
    <col min="774" max="777" width="24.140625" style="31" customWidth="1"/>
    <col min="778" max="781" width="28.85546875" style="31" customWidth="1"/>
    <col min="782" max="1026" width="11.5703125" style="31"/>
    <col min="1027" max="1027" width="1.5703125" style="31" customWidth="1"/>
    <col min="1028" max="1028" width="31" style="31" customWidth="1"/>
    <col min="1029" max="1029" width="28.7109375" style="31" customWidth="1"/>
    <col min="1030" max="1033" width="24.140625" style="31" customWidth="1"/>
    <col min="1034" max="1037" width="28.85546875" style="31" customWidth="1"/>
    <col min="1038" max="1282" width="11.5703125" style="31"/>
    <col min="1283" max="1283" width="1.5703125" style="31" customWidth="1"/>
    <col min="1284" max="1284" width="31" style="31" customWidth="1"/>
    <col min="1285" max="1285" width="28.7109375" style="31" customWidth="1"/>
    <col min="1286" max="1289" width="24.140625" style="31" customWidth="1"/>
    <col min="1290" max="1293" width="28.85546875" style="31" customWidth="1"/>
    <col min="1294" max="1538" width="11.5703125" style="31"/>
    <col min="1539" max="1539" width="1.5703125" style="31" customWidth="1"/>
    <col min="1540" max="1540" width="31" style="31" customWidth="1"/>
    <col min="1541" max="1541" width="28.7109375" style="31" customWidth="1"/>
    <col min="1542" max="1545" width="24.140625" style="31" customWidth="1"/>
    <col min="1546" max="1549" width="28.85546875" style="31" customWidth="1"/>
    <col min="1550" max="1794" width="11.5703125" style="31"/>
    <col min="1795" max="1795" width="1.5703125" style="31" customWidth="1"/>
    <col min="1796" max="1796" width="31" style="31" customWidth="1"/>
    <col min="1797" max="1797" width="28.7109375" style="31" customWidth="1"/>
    <col min="1798" max="1801" width="24.140625" style="31" customWidth="1"/>
    <col min="1802" max="1805" width="28.85546875" style="31" customWidth="1"/>
    <col min="1806" max="2050" width="11.5703125" style="31"/>
    <col min="2051" max="2051" width="1.5703125" style="31" customWidth="1"/>
    <col min="2052" max="2052" width="31" style="31" customWidth="1"/>
    <col min="2053" max="2053" width="28.7109375" style="31" customWidth="1"/>
    <col min="2054" max="2057" width="24.140625" style="31" customWidth="1"/>
    <col min="2058" max="2061" width="28.85546875" style="31" customWidth="1"/>
    <col min="2062" max="2306" width="11.5703125" style="31"/>
    <col min="2307" max="2307" width="1.5703125" style="31" customWidth="1"/>
    <col min="2308" max="2308" width="31" style="31" customWidth="1"/>
    <col min="2309" max="2309" width="28.7109375" style="31" customWidth="1"/>
    <col min="2310" max="2313" width="24.140625" style="31" customWidth="1"/>
    <col min="2314" max="2317" width="28.85546875" style="31" customWidth="1"/>
    <col min="2318" max="2562" width="11.5703125" style="31"/>
    <col min="2563" max="2563" width="1.5703125" style="31" customWidth="1"/>
    <col min="2564" max="2564" width="31" style="31" customWidth="1"/>
    <col min="2565" max="2565" width="28.7109375" style="31" customWidth="1"/>
    <col min="2566" max="2569" width="24.140625" style="31" customWidth="1"/>
    <col min="2570" max="2573" width="28.85546875" style="31" customWidth="1"/>
    <col min="2574" max="2818" width="11.5703125" style="31"/>
    <col min="2819" max="2819" width="1.5703125" style="31" customWidth="1"/>
    <col min="2820" max="2820" width="31" style="31" customWidth="1"/>
    <col min="2821" max="2821" width="28.7109375" style="31" customWidth="1"/>
    <col min="2822" max="2825" width="24.140625" style="31" customWidth="1"/>
    <col min="2826" max="2829" width="28.85546875" style="31" customWidth="1"/>
    <col min="2830" max="3074" width="11.5703125" style="31"/>
    <col min="3075" max="3075" width="1.5703125" style="31" customWidth="1"/>
    <col min="3076" max="3076" width="31" style="31" customWidth="1"/>
    <col min="3077" max="3077" width="28.7109375" style="31" customWidth="1"/>
    <col min="3078" max="3081" width="24.140625" style="31" customWidth="1"/>
    <col min="3082" max="3085" width="28.85546875" style="31" customWidth="1"/>
    <col min="3086" max="3330" width="11.5703125" style="31"/>
    <col min="3331" max="3331" width="1.5703125" style="31" customWidth="1"/>
    <col min="3332" max="3332" width="31" style="31" customWidth="1"/>
    <col min="3333" max="3333" width="28.7109375" style="31" customWidth="1"/>
    <col min="3334" max="3337" width="24.140625" style="31" customWidth="1"/>
    <col min="3338" max="3341" width="28.85546875" style="31" customWidth="1"/>
    <col min="3342" max="3586" width="11.5703125" style="31"/>
    <col min="3587" max="3587" width="1.5703125" style="31" customWidth="1"/>
    <col min="3588" max="3588" width="31" style="31" customWidth="1"/>
    <col min="3589" max="3589" width="28.7109375" style="31" customWidth="1"/>
    <col min="3590" max="3593" width="24.140625" style="31" customWidth="1"/>
    <col min="3594" max="3597" width="28.85546875" style="31" customWidth="1"/>
    <col min="3598" max="3842" width="11.5703125" style="31"/>
    <col min="3843" max="3843" width="1.5703125" style="31" customWidth="1"/>
    <col min="3844" max="3844" width="31" style="31" customWidth="1"/>
    <col min="3845" max="3845" width="28.7109375" style="31" customWidth="1"/>
    <col min="3846" max="3849" width="24.140625" style="31" customWidth="1"/>
    <col min="3850" max="3853" width="28.85546875" style="31" customWidth="1"/>
    <col min="3854" max="4098" width="11.5703125" style="31"/>
    <col min="4099" max="4099" width="1.5703125" style="31" customWidth="1"/>
    <col min="4100" max="4100" width="31" style="31" customWidth="1"/>
    <col min="4101" max="4101" width="28.7109375" style="31" customWidth="1"/>
    <col min="4102" max="4105" width="24.140625" style="31" customWidth="1"/>
    <col min="4106" max="4109" width="28.85546875" style="31" customWidth="1"/>
    <col min="4110" max="4354" width="11.5703125" style="31"/>
    <col min="4355" max="4355" width="1.5703125" style="31" customWidth="1"/>
    <col min="4356" max="4356" width="31" style="31" customWidth="1"/>
    <col min="4357" max="4357" width="28.7109375" style="31" customWidth="1"/>
    <col min="4358" max="4361" width="24.140625" style="31" customWidth="1"/>
    <col min="4362" max="4365" width="28.85546875" style="31" customWidth="1"/>
    <col min="4366" max="4610" width="11.5703125" style="31"/>
    <col min="4611" max="4611" width="1.5703125" style="31" customWidth="1"/>
    <col min="4612" max="4612" width="31" style="31" customWidth="1"/>
    <col min="4613" max="4613" width="28.7109375" style="31" customWidth="1"/>
    <col min="4614" max="4617" width="24.140625" style="31" customWidth="1"/>
    <col min="4618" max="4621" width="28.85546875" style="31" customWidth="1"/>
    <col min="4622" max="4866" width="11.5703125" style="31"/>
    <col min="4867" max="4867" width="1.5703125" style="31" customWidth="1"/>
    <col min="4868" max="4868" width="31" style="31" customWidth="1"/>
    <col min="4869" max="4869" width="28.7109375" style="31" customWidth="1"/>
    <col min="4870" max="4873" width="24.140625" style="31" customWidth="1"/>
    <col min="4874" max="4877" width="28.85546875" style="31" customWidth="1"/>
    <col min="4878" max="5122" width="11.5703125" style="31"/>
    <col min="5123" max="5123" width="1.5703125" style="31" customWidth="1"/>
    <col min="5124" max="5124" width="31" style="31" customWidth="1"/>
    <col min="5125" max="5125" width="28.7109375" style="31" customWidth="1"/>
    <col min="5126" max="5129" width="24.140625" style="31" customWidth="1"/>
    <col min="5130" max="5133" width="28.85546875" style="31" customWidth="1"/>
    <col min="5134" max="5378" width="11.5703125" style="31"/>
    <col min="5379" max="5379" width="1.5703125" style="31" customWidth="1"/>
    <col min="5380" max="5380" width="31" style="31" customWidth="1"/>
    <col min="5381" max="5381" width="28.7109375" style="31" customWidth="1"/>
    <col min="5382" max="5385" width="24.140625" style="31" customWidth="1"/>
    <col min="5386" max="5389" width="28.85546875" style="31" customWidth="1"/>
    <col min="5390" max="5634" width="11.5703125" style="31"/>
    <col min="5635" max="5635" width="1.5703125" style="31" customWidth="1"/>
    <col min="5636" max="5636" width="31" style="31" customWidth="1"/>
    <col min="5637" max="5637" width="28.7109375" style="31" customWidth="1"/>
    <col min="5638" max="5641" width="24.140625" style="31" customWidth="1"/>
    <col min="5642" max="5645" width="28.85546875" style="31" customWidth="1"/>
    <col min="5646" max="5890" width="11.5703125" style="31"/>
    <col min="5891" max="5891" width="1.5703125" style="31" customWidth="1"/>
    <col min="5892" max="5892" width="31" style="31" customWidth="1"/>
    <col min="5893" max="5893" width="28.7109375" style="31" customWidth="1"/>
    <col min="5894" max="5897" width="24.140625" style="31" customWidth="1"/>
    <col min="5898" max="5901" width="28.85546875" style="31" customWidth="1"/>
    <col min="5902" max="6146" width="11.5703125" style="31"/>
    <col min="6147" max="6147" width="1.5703125" style="31" customWidth="1"/>
    <col min="6148" max="6148" width="31" style="31" customWidth="1"/>
    <col min="6149" max="6149" width="28.7109375" style="31" customWidth="1"/>
    <col min="6150" max="6153" width="24.140625" style="31" customWidth="1"/>
    <col min="6154" max="6157" width="28.85546875" style="31" customWidth="1"/>
    <col min="6158" max="6402" width="11.5703125" style="31"/>
    <col min="6403" max="6403" width="1.5703125" style="31" customWidth="1"/>
    <col min="6404" max="6404" width="31" style="31" customWidth="1"/>
    <col min="6405" max="6405" width="28.7109375" style="31" customWidth="1"/>
    <col min="6406" max="6409" width="24.140625" style="31" customWidth="1"/>
    <col min="6410" max="6413" width="28.85546875" style="31" customWidth="1"/>
    <col min="6414" max="6658" width="11.5703125" style="31"/>
    <col min="6659" max="6659" width="1.5703125" style="31" customWidth="1"/>
    <col min="6660" max="6660" width="31" style="31" customWidth="1"/>
    <col min="6661" max="6661" width="28.7109375" style="31" customWidth="1"/>
    <col min="6662" max="6665" width="24.140625" style="31" customWidth="1"/>
    <col min="6666" max="6669" width="28.85546875" style="31" customWidth="1"/>
    <col min="6670" max="6914" width="11.5703125" style="31"/>
    <col min="6915" max="6915" width="1.5703125" style="31" customWidth="1"/>
    <col min="6916" max="6916" width="31" style="31" customWidth="1"/>
    <col min="6917" max="6917" width="28.7109375" style="31" customWidth="1"/>
    <col min="6918" max="6921" width="24.140625" style="31" customWidth="1"/>
    <col min="6922" max="6925" width="28.85546875" style="31" customWidth="1"/>
    <col min="6926" max="7170" width="11.5703125" style="31"/>
    <col min="7171" max="7171" width="1.5703125" style="31" customWidth="1"/>
    <col min="7172" max="7172" width="31" style="31" customWidth="1"/>
    <col min="7173" max="7173" width="28.7109375" style="31" customWidth="1"/>
    <col min="7174" max="7177" width="24.140625" style="31" customWidth="1"/>
    <col min="7178" max="7181" width="28.85546875" style="31" customWidth="1"/>
    <col min="7182" max="7426" width="11.5703125" style="31"/>
    <col min="7427" max="7427" width="1.5703125" style="31" customWidth="1"/>
    <col min="7428" max="7428" width="31" style="31" customWidth="1"/>
    <col min="7429" max="7429" width="28.7109375" style="31" customWidth="1"/>
    <col min="7430" max="7433" width="24.140625" style="31" customWidth="1"/>
    <col min="7434" max="7437" width="28.85546875" style="31" customWidth="1"/>
    <col min="7438" max="7682" width="11.5703125" style="31"/>
    <col min="7683" max="7683" width="1.5703125" style="31" customWidth="1"/>
    <col min="7684" max="7684" width="31" style="31" customWidth="1"/>
    <col min="7685" max="7685" width="28.7109375" style="31" customWidth="1"/>
    <col min="7686" max="7689" width="24.140625" style="31" customWidth="1"/>
    <col min="7690" max="7693" width="28.85546875" style="31" customWidth="1"/>
    <col min="7694" max="7938" width="11.5703125" style="31"/>
    <col min="7939" max="7939" width="1.5703125" style="31" customWidth="1"/>
    <col min="7940" max="7940" width="31" style="31" customWidth="1"/>
    <col min="7941" max="7941" width="28.7109375" style="31" customWidth="1"/>
    <col min="7942" max="7945" width="24.140625" style="31" customWidth="1"/>
    <col min="7946" max="7949" width="28.85546875" style="31" customWidth="1"/>
    <col min="7950" max="8194" width="11.5703125" style="31"/>
    <col min="8195" max="8195" width="1.5703125" style="31" customWidth="1"/>
    <col min="8196" max="8196" width="31" style="31" customWidth="1"/>
    <col min="8197" max="8197" width="28.7109375" style="31" customWidth="1"/>
    <col min="8198" max="8201" width="24.140625" style="31" customWidth="1"/>
    <col min="8202" max="8205" width="28.85546875" style="31" customWidth="1"/>
    <col min="8206" max="8450" width="11.5703125" style="31"/>
    <col min="8451" max="8451" width="1.5703125" style="31" customWidth="1"/>
    <col min="8452" max="8452" width="31" style="31" customWidth="1"/>
    <col min="8453" max="8453" width="28.7109375" style="31" customWidth="1"/>
    <col min="8454" max="8457" width="24.140625" style="31" customWidth="1"/>
    <col min="8458" max="8461" width="28.85546875" style="31" customWidth="1"/>
    <col min="8462" max="8706" width="11.5703125" style="31"/>
    <col min="8707" max="8707" width="1.5703125" style="31" customWidth="1"/>
    <col min="8708" max="8708" width="31" style="31" customWidth="1"/>
    <col min="8709" max="8709" width="28.7109375" style="31" customWidth="1"/>
    <col min="8710" max="8713" width="24.140625" style="31" customWidth="1"/>
    <col min="8714" max="8717" width="28.85546875" style="31" customWidth="1"/>
    <col min="8718" max="8962" width="11.5703125" style="31"/>
    <col min="8963" max="8963" width="1.5703125" style="31" customWidth="1"/>
    <col min="8964" max="8964" width="31" style="31" customWidth="1"/>
    <col min="8965" max="8965" width="28.7109375" style="31" customWidth="1"/>
    <col min="8966" max="8969" width="24.140625" style="31" customWidth="1"/>
    <col min="8970" max="8973" width="28.85546875" style="31" customWidth="1"/>
    <col min="8974" max="9218" width="11.5703125" style="31"/>
    <col min="9219" max="9219" width="1.5703125" style="31" customWidth="1"/>
    <col min="9220" max="9220" width="31" style="31" customWidth="1"/>
    <col min="9221" max="9221" width="28.7109375" style="31" customWidth="1"/>
    <col min="9222" max="9225" width="24.140625" style="31" customWidth="1"/>
    <col min="9226" max="9229" width="28.85546875" style="31" customWidth="1"/>
    <col min="9230" max="9474" width="11.5703125" style="31"/>
    <col min="9475" max="9475" width="1.5703125" style="31" customWidth="1"/>
    <col min="9476" max="9476" width="31" style="31" customWidth="1"/>
    <col min="9477" max="9477" width="28.7109375" style="31" customWidth="1"/>
    <col min="9478" max="9481" width="24.140625" style="31" customWidth="1"/>
    <col min="9482" max="9485" width="28.85546875" style="31" customWidth="1"/>
    <col min="9486" max="9730" width="11.5703125" style="31"/>
    <col min="9731" max="9731" width="1.5703125" style="31" customWidth="1"/>
    <col min="9732" max="9732" width="31" style="31" customWidth="1"/>
    <col min="9733" max="9733" width="28.7109375" style="31" customWidth="1"/>
    <col min="9734" max="9737" width="24.140625" style="31" customWidth="1"/>
    <col min="9738" max="9741" width="28.85546875" style="31" customWidth="1"/>
    <col min="9742" max="9986" width="11.5703125" style="31"/>
    <col min="9987" max="9987" width="1.5703125" style="31" customWidth="1"/>
    <col min="9988" max="9988" width="31" style="31" customWidth="1"/>
    <col min="9989" max="9989" width="28.7109375" style="31" customWidth="1"/>
    <col min="9990" max="9993" width="24.140625" style="31" customWidth="1"/>
    <col min="9994" max="9997" width="28.85546875" style="31" customWidth="1"/>
    <col min="9998" max="10242" width="11.5703125" style="31"/>
    <col min="10243" max="10243" width="1.5703125" style="31" customWidth="1"/>
    <col min="10244" max="10244" width="31" style="31" customWidth="1"/>
    <col min="10245" max="10245" width="28.7109375" style="31" customWidth="1"/>
    <col min="10246" max="10249" width="24.140625" style="31" customWidth="1"/>
    <col min="10250" max="10253" width="28.85546875" style="31" customWidth="1"/>
    <col min="10254" max="10498" width="11.5703125" style="31"/>
    <col min="10499" max="10499" width="1.5703125" style="31" customWidth="1"/>
    <col min="10500" max="10500" width="31" style="31" customWidth="1"/>
    <col min="10501" max="10501" width="28.7109375" style="31" customWidth="1"/>
    <col min="10502" max="10505" width="24.140625" style="31" customWidth="1"/>
    <col min="10506" max="10509" width="28.85546875" style="31" customWidth="1"/>
    <col min="10510" max="10754" width="11.5703125" style="31"/>
    <col min="10755" max="10755" width="1.5703125" style="31" customWidth="1"/>
    <col min="10756" max="10756" width="31" style="31" customWidth="1"/>
    <col min="10757" max="10757" width="28.7109375" style="31" customWidth="1"/>
    <col min="10758" max="10761" width="24.140625" style="31" customWidth="1"/>
    <col min="10762" max="10765" width="28.85546875" style="31" customWidth="1"/>
    <col min="10766" max="11010" width="11.5703125" style="31"/>
    <col min="11011" max="11011" width="1.5703125" style="31" customWidth="1"/>
    <col min="11012" max="11012" width="31" style="31" customWidth="1"/>
    <col min="11013" max="11013" width="28.7109375" style="31" customWidth="1"/>
    <col min="11014" max="11017" width="24.140625" style="31" customWidth="1"/>
    <col min="11018" max="11021" width="28.85546875" style="31" customWidth="1"/>
    <col min="11022" max="11266" width="11.5703125" style="31"/>
    <col min="11267" max="11267" width="1.5703125" style="31" customWidth="1"/>
    <col min="11268" max="11268" width="31" style="31" customWidth="1"/>
    <col min="11269" max="11269" width="28.7109375" style="31" customWidth="1"/>
    <col min="11270" max="11273" width="24.140625" style="31" customWidth="1"/>
    <col min="11274" max="11277" width="28.85546875" style="31" customWidth="1"/>
    <col min="11278" max="11522" width="11.5703125" style="31"/>
    <col min="11523" max="11523" width="1.5703125" style="31" customWidth="1"/>
    <col min="11524" max="11524" width="31" style="31" customWidth="1"/>
    <col min="11525" max="11525" width="28.7109375" style="31" customWidth="1"/>
    <col min="11526" max="11529" width="24.140625" style="31" customWidth="1"/>
    <col min="11530" max="11533" width="28.85546875" style="31" customWidth="1"/>
    <col min="11534" max="11778" width="11.5703125" style="31"/>
    <col min="11779" max="11779" width="1.5703125" style="31" customWidth="1"/>
    <col min="11780" max="11780" width="31" style="31" customWidth="1"/>
    <col min="11781" max="11781" width="28.7109375" style="31" customWidth="1"/>
    <col min="11782" max="11785" width="24.140625" style="31" customWidth="1"/>
    <col min="11786" max="11789" width="28.85546875" style="31" customWidth="1"/>
    <col min="11790" max="12034" width="11.5703125" style="31"/>
    <col min="12035" max="12035" width="1.5703125" style="31" customWidth="1"/>
    <col min="12036" max="12036" width="31" style="31" customWidth="1"/>
    <col min="12037" max="12037" width="28.7109375" style="31" customWidth="1"/>
    <col min="12038" max="12041" width="24.140625" style="31" customWidth="1"/>
    <col min="12042" max="12045" width="28.85546875" style="31" customWidth="1"/>
    <col min="12046" max="12290" width="11.5703125" style="31"/>
    <col min="12291" max="12291" width="1.5703125" style="31" customWidth="1"/>
    <col min="12292" max="12292" width="31" style="31" customWidth="1"/>
    <col min="12293" max="12293" width="28.7109375" style="31" customWidth="1"/>
    <col min="12294" max="12297" width="24.140625" style="31" customWidth="1"/>
    <col min="12298" max="12301" width="28.85546875" style="31" customWidth="1"/>
    <col min="12302" max="12546" width="11.5703125" style="31"/>
    <col min="12547" max="12547" width="1.5703125" style="31" customWidth="1"/>
    <col min="12548" max="12548" width="31" style="31" customWidth="1"/>
    <col min="12549" max="12549" width="28.7109375" style="31" customWidth="1"/>
    <col min="12550" max="12553" width="24.140625" style="31" customWidth="1"/>
    <col min="12554" max="12557" width="28.85546875" style="31" customWidth="1"/>
    <col min="12558" max="12802" width="11.5703125" style="31"/>
    <col min="12803" max="12803" width="1.5703125" style="31" customWidth="1"/>
    <col min="12804" max="12804" width="31" style="31" customWidth="1"/>
    <col min="12805" max="12805" width="28.7109375" style="31" customWidth="1"/>
    <col min="12806" max="12809" width="24.140625" style="31" customWidth="1"/>
    <col min="12810" max="12813" width="28.85546875" style="31" customWidth="1"/>
    <col min="12814" max="13058" width="11.5703125" style="31"/>
    <col min="13059" max="13059" width="1.5703125" style="31" customWidth="1"/>
    <col min="13060" max="13060" width="31" style="31" customWidth="1"/>
    <col min="13061" max="13061" width="28.7109375" style="31" customWidth="1"/>
    <col min="13062" max="13065" width="24.140625" style="31" customWidth="1"/>
    <col min="13066" max="13069" width="28.85546875" style="31" customWidth="1"/>
    <col min="13070" max="13314" width="11.5703125" style="31"/>
    <col min="13315" max="13315" width="1.5703125" style="31" customWidth="1"/>
    <col min="13316" max="13316" width="31" style="31" customWidth="1"/>
    <col min="13317" max="13317" width="28.7109375" style="31" customWidth="1"/>
    <col min="13318" max="13321" width="24.140625" style="31" customWidth="1"/>
    <col min="13322" max="13325" width="28.85546875" style="31" customWidth="1"/>
    <col min="13326" max="13570" width="11.5703125" style="31"/>
    <col min="13571" max="13571" width="1.5703125" style="31" customWidth="1"/>
    <col min="13572" max="13572" width="31" style="31" customWidth="1"/>
    <col min="13573" max="13573" width="28.7109375" style="31" customWidth="1"/>
    <col min="13574" max="13577" width="24.140625" style="31" customWidth="1"/>
    <col min="13578" max="13581" width="28.85546875" style="31" customWidth="1"/>
    <col min="13582" max="13826" width="11.5703125" style="31"/>
    <col min="13827" max="13827" width="1.5703125" style="31" customWidth="1"/>
    <col min="13828" max="13828" width="31" style="31" customWidth="1"/>
    <col min="13829" max="13829" width="28.7109375" style="31" customWidth="1"/>
    <col min="13830" max="13833" width="24.140625" style="31" customWidth="1"/>
    <col min="13834" max="13837" width="28.85546875" style="31" customWidth="1"/>
    <col min="13838" max="14082" width="11.5703125" style="31"/>
    <col min="14083" max="14083" width="1.5703125" style="31" customWidth="1"/>
    <col min="14084" max="14084" width="31" style="31" customWidth="1"/>
    <col min="14085" max="14085" width="28.7109375" style="31" customWidth="1"/>
    <col min="14086" max="14089" width="24.140625" style="31" customWidth="1"/>
    <col min="14090" max="14093" width="28.85546875" style="31" customWidth="1"/>
    <col min="14094" max="14338" width="11.5703125" style="31"/>
    <col min="14339" max="14339" width="1.5703125" style="31" customWidth="1"/>
    <col min="14340" max="14340" width="31" style="31" customWidth="1"/>
    <col min="14341" max="14341" width="28.7109375" style="31" customWidth="1"/>
    <col min="14342" max="14345" width="24.140625" style="31" customWidth="1"/>
    <col min="14346" max="14349" width="28.85546875" style="31" customWidth="1"/>
    <col min="14350" max="14594" width="11.5703125" style="31"/>
    <col min="14595" max="14595" width="1.5703125" style="31" customWidth="1"/>
    <col min="14596" max="14596" width="31" style="31" customWidth="1"/>
    <col min="14597" max="14597" width="28.7109375" style="31" customWidth="1"/>
    <col min="14598" max="14601" width="24.140625" style="31" customWidth="1"/>
    <col min="14602" max="14605" width="28.85546875" style="31" customWidth="1"/>
    <col min="14606" max="14850" width="11.5703125" style="31"/>
    <col min="14851" max="14851" width="1.5703125" style="31" customWidth="1"/>
    <col min="14852" max="14852" width="31" style="31" customWidth="1"/>
    <col min="14853" max="14853" width="28.7109375" style="31" customWidth="1"/>
    <col min="14854" max="14857" width="24.140625" style="31" customWidth="1"/>
    <col min="14858" max="14861" width="28.85546875" style="31" customWidth="1"/>
    <col min="14862" max="15106" width="11.5703125" style="31"/>
    <col min="15107" max="15107" width="1.5703125" style="31" customWidth="1"/>
    <col min="15108" max="15108" width="31" style="31" customWidth="1"/>
    <col min="15109" max="15109" width="28.7109375" style="31" customWidth="1"/>
    <col min="15110" max="15113" width="24.140625" style="31" customWidth="1"/>
    <col min="15114" max="15117" width="28.85546875" style="31" customWidth="1"/>
    <col min="15118" max="15362" width="11.5703125" style="31"/>
    <col min="15363" max="15363" width="1.5703125" style="31" customWidth="1"/>
    <col min="15364" max="15364" width="31" style="31" customWidth="1"/>
    <col min="15365" max="15365" width="28.7109375" style="31" customWidth="1"/>
    <col min="15366" max="15369" width="24.140625" style="31" customWidth="1"/>
    <col min="15370" max="15373" width="28.85546875" style="31" customWidth="1"/>
    <col min="15374" max="15618" width="11.5703125" style="31"/>
    <col min="15619" max="15619" width="1.5703125" style="31" customWidth="1"/>
    <col min="15620" max="15620" width="31" style="31" customWidth="1"/>
    <col min="15621" max="15621" width="28.7109375" style="31" customWidth="1"/>
    <col min="15622" max="15625" width="24.140625" style="31" customWidth="1"/>
    <col min="15626" max="15629" width="28.85546875" style="31" customWidth="1"/>
    <col min="15630" max="15874" width="11.5703125" style="31"/>
    <col min="15875" max="15875" width="1.5703125" style="31" customWidth="1"/>
    <col min="15876" max="15876" width="31" style="31" customWidth="1"/>
    <col min="15877" max="15877" width="28.7109375" style="31" customWidth="1"/>
    <col min="15878" max="15881" width="24.140625" style="31" customWidth="1"/>
    <col min="15882" max="15885" width="28.85546875" style="31" customWidth="1"/>
    <col min="15886" max="16130" width="11.5703125" style="31"/>
    <col min="16131" max="16131" width="1.5703125" style="31" customWidth="1"/>
    <col min="16132" max="16132" width="31" style="31" customWidth="1"/>
    <col min="16133" max="16133" width="28.7109375" style="31" customWidth="1"/>
    <col min="16134" max="16137" width="24.140625" style="31" customWidth="1"/>
    <col min="16138" max="16141" width="28.85546875" style="31" customWidth="1"/>
    <col min="16142" max="16384" width="11.5703125" style="31"/>
  </cols>
  <sheetData>
    <row r="1" spans="2:13" ht="13.5" thickBot="1" x14ac:dyDescent="0.25"/>
    <row r="2" spans="2:13" ht="18" x14ac:dyDescent="0.2">
      <c r="B2" s="64"/>
      <c r="C2" s="288" t="s">
        <v>293</v>
      </c>
      <c r="D2" s="288"/>
      <c r="E2" s="288"/>
      <c r="F2" s="288"/>
      <c r="G2" s="288"/>
      <c r="H2" s="288"/>
      <c r="I2" s="288"/>
      <c r="J2" s="288"/>
      <c r="K2" s="288"/>
      <c r="L2" s="288"/>
      <c r="M2" s="69"/>
    </row>
    <row r="3" spans="2:13" s="32" customFormat="1" x14ac:dyDescent="0.25">
      <c r="B3" s="65" t="s">
        <v>275</v>
      </c>
      <c r="C3" s="56" t="s">
        <v>276</v>
      </c>
      <c r="D3" s="56" t="s">
        <v>268</v>
      </c>
      <c r="E3" s="56" t="s">
        <v>269</v>
      </c>
      <c r="F3" s="56" t="s">
        <v>277</v>
      </c>
      <c r="G3" s="56" t="s">
        <v>270</v>
      </c>
      <c r="H3" s="56" t="s">
        <v>291</v>
      </c>
      <c r="I3" s="56" t="s">
        <v>292</v>
      </c>
      <c r="J3" s="56" t="s">
        <v>271</v>
      </c>
      <c r="K3" s="56" t="s">
        <v>272</v>
      </c>
      <c r="L3" s="56" t="s">
        <v>273</v>
      </c>
      <c r="M3" s="66" t="s">
        <v>274</v>
      </c>
    </row>
    <row r="4" spans="2:13" ht="15" x14ac:dyDescent="0.2">
      <c r="B4" s="38"/>
      <c r="C4" s="34"/>
      <c r="D4" s="40"/>
      <c r="E4" s="57"/>
      <c r="F4" s="34"/>
      <c r="G4" s="58"/>
      <c r="H4" s="34"/>
      <c r="I4" s="34"/>
      <c r="J4" s="40"/>
      <c r="K4" s="59"/>
      <c r="L4" s="59"/>
      <c r="M4" s="41"/>
    </row>
    <row r="5" spans="2:13" ht="15" x14ac:dyDescent="0.2">
      <c r="B5" s="38"/>
      <c r="C5" s="34"/>
      <c r="D5" s="40"/>
      <c r="E5" s="57"/>
      <c r="F5" s="34"/>
      <c r="G5" s="58"/>
      <c r="H5" s="34"/>
      <c r="I5" s="34"/>
      <c r="J5" s="40"/>
      <c r="K5" s="40"/>
      <c r="L5" s="59"/>
      <c r="M5" s="41"/>
    </row>
    <row r="6" spans="2:13" ht="15" x14ac:dyDescent="0.2">
      <c r="B6" s="38"/>
      <c r="C6" s="34"/>
      <c r="D6" s="40"/>
      <c r="E6" s="57"/>
      <c r="F6" s="34"/>
      <c r="G6" s="58"/>
      <c r="H6" s="34"/>
      <c r="I6" s="34"/>
      <c r="J6" s="40"/>
      <c r="K6" s="40"/>
      <c r="L6" s="59"/>
      <c r="M6" s="41"/>
    </row>
    <row r="7" spans="2:13" x14ac:dyDescent="0.2">
      <c r="B7" s="38"/>
      <c r="C7" s="34"/>
      <c r="D7" s="40"/>
      <c r="E7" s="34"/>
      <c r="F7" s="34"/>
      <c r="G7" s="58"/>
      <c r="H7" s="34"/>
      <c r="I7" s="34"/>
      <c r="J7" s="40"/>
      <c r="K7" s="59"/>
      <c r="L7" s="59"/>
      <c r="M7" s="41"/>
    </row>
    <row r="8" spans="2:13" x14ac:dyDescent="0.2">
      <c r="B8" s="38"/>
      <c r="C8" s="34"/>
      <c r="D8" s="40"/>
      <c r="E8" s="34"/>
      <c r="F8" s="34"/>
      <c r="G8" s="58"/>
      <c r="H8" s="34"/>
      <c r="I8" s="34"/>
      <c r="J8" s="40"/>
      <c r="K8" s="40"/>
      <c r="L8" s="59"/>
      <c r="M8" s="41"/>
    </row>
    <row r="9" spans="2:13" x14ac:dyDescent="0.2">
      <c r="B9" s="38"/>
      <c r="C9" s="34"/>
      <c r="D9" s="40"/>
      <c r="E9" s="34"/>
      <c r="F9" s="34"/>
      <c r="G9" s="58"/>
      <c r="H9" s="34"/>
      <c r="I9" s="34"/>
      <c r="J9" s="40"/>
      <c r="K9" s="59"/>
      <c r="L9" s="59"/>
      <c r="M9" s="41"/>
    </row>
    <row r="10" spans="2:13" x14ac:dyDescent="0.2">
      <c r="B10" s="38"/>
      <c r="C10" s="34"/>
      <c r="D10" s="40"/>
      <c r="E10" s="34"/>
      <c r="F10" s="34"/>
      <c r="G10" s="58"/>
      <c r="H10" s="34"/>
      <c r="I10" s="34"/>
      <c r="J10" s="40"/>
      <c r="K10" s="40"/>
      <c r="L10" s="59"/>
      <c r="M10" s="41"/>
    </row>
    <row r="11" spans="2:13" x14ac:dyDescent="0.2">
      <c r="B11" s="38"/>
      <c r="C11" s="34"/>
      <c r="D11" s="47"/>
      <c r="E11" s="34"/>
      <c r="F11" s="34"/>
      <c r="G11" s="58"/>
      <c r="H11" s="34"/>
      <c r="I11" s="34"/>
      <c r="J11" s="40"/>
      <c r="K11" s="40"/>
      <c r="L11" s="59"/>
      <c r="M11" s="41"/>
    </row>
    <row r="12" spans="2:13" x14ac:dyDescent="0.2">
      <c r="B12" s="38"/>
      <c r="C12" s="34"/>
      <c r="D12" s="47"/>
      <c r="E12" s="34"/>
      <c r="F12" s="34"/>
      <c r="G12" s="58"/>
      <c r="H12" s="34"/>
      <c r="I12" s="34"/>
      <c r="J12" s="40"/>
      <c r="K12" s="40"/>
      <c r="L12" s="59"/>
      <c r="M12" s="41"/>
    </row>
    <row r="13" spans="2:13" x14ac:dyDescent="0.2">
      <c r="B13" s="38"/>
      <c r="C13" s="34"/>
      <c r="D13" s="47"/>
      <c r="E13" s="34"/>
      <c r="F13" s="34"/>
      <c r="G13" s="58"/>
      <c r="H13" s="34"/>
      <c r="I13" s="34"/>
      <c r="J13" s="40"/>
      <c r="K13" s="59"/>
      <c r="L13" s="59"/>
      <c r="M13" s="41"/>
    </row>
    <row r="14" spans="2:13" x14ac:dyDescent="0.2">
      <c r="B14" s="38"/>
      <c r="C14" s="34"/>
      <c r="D14" s="47"/>
      <c r="E14" s="34"/>
      <c r="F14" s="34"/>
      <c r="G14" s="58"/>
      <c r="H14" s="34"/>
      <c r="I14" s="34"/>
      <c r="J14" s="40"/>
      <c r="K14" s="59"/>
      <c r="L14" s="59"/>
      <c r="M14" s="41"/>
    </row>
    <row r="15" spans="2:13" x14ac:dyDescent="0.2">
      <c r="B15" s="38"/>
      <c r="C15" s="34"/>
      <c r="D15" s="47"/>
      <c r="E15" s="34"/>
      <c r="F15" s="34"/>
      <c r="G15" s="58"/>
      <c r="H15" s="34"/>
      <c r="I15" s="34"/>
      <c r="J15" s="40"/>
      <c r="K15" s="40"/>
      <c r="L15" s="59"/>
      <c r="M15" s="41"/>
    </row>
    <row r="16" spans="2:13" x14ac:dyDescent="0.2">
      <c r="B16" s="38"/>
      <c r="C16" s="34"/>
      <c r="D16" s="47"/>
      <c r="E16" s="34"/>
      <c r="F16" s="34"/>
      <c r="G16" s="58"/>
      <c r="H16" s="34"/>
      <c r="I16" s="34"/>
      <c r="J16" s="40"/>
      <c r="K16" s="40"/>
      <c r="L16" s="59"/>
      <c r="M16" s="41"/>
    </row>
    <row r="17" spans="2:13" s="42" customFormat="1" x14ac:dyDescent="0.2">
      <c r="B17" s="38"/>
      <c r="C17" s="60"/>
      <c r="D17" s="48"/>
      <c r="E17" s="60"/>
      <c r="F17" s="60"/>
      <c r="G17" s="58"/>
      <c r="H17" s="60"/>
      <c r="I17" s="60"/>
      <c r="J17" s="61"/>
      <c r="K17" s="62"/>
      <c r="L17" s="62"/>
      <c r="M17" s="70"/>
    </row>
    <row r="18" spans="2:13" x14ac:dyDescent="0.2">
      <c r="B18" s="38"/>
      <c r="C18" s="34"/>
      <c r="D18" s="47"/>
      <c r="E18" s="34"/>
      <c r="F18" s="34"/>
      <c r="G18" s="58"/>
      <c r="H18" s="34"/>
      <c r="I18" s="34"/>
      <c r="J18" s="40"/>
      <c r="K18" s="59"/>
      <c r="L18" s="62"/>
      <c r="M18" s="41"/>
    </row>
    <row r="19" spans="2:13" x14ac:dyDescent="0.2">
      <c r="B19" s="38"/>
      <c r="C19" s="34"/>
      <c r="D19" s="47"/>
      <c r="E19" s="34"/>
      <c r="F19" s="34"/>
      <c r="G19" s="58"/>
      <c r="H19" s="34"/>
      <c r="I19" s="34"/>
      <c r="J19" s="40"/>
      <c r="K19" s="59"/>
      <c r="L19" s="59"/>
      <c r="M19" s="41"/>
    </row>
    <row r="20" spans="2:13" x14ac:dyDescent="0.2">
      <c r="B20" s="38"/>
      <c r="C20" s="34"/>
      <c r="D20" s="47"/>
      <c r="E20" s="34"/>
      <c r="F20" s="34"/>
      <c r="G20" s="58"/>
      <c r="H20" s="34"/>
      <c r="I20" s="34"/>
      <c r="J20" s="40"/>
      <c r="K20" s="40"/>
      <c r="L20" s="59"/>
      <c r="M20" s="41"/>
    </row>
    <row r="21" spans="2:13" x14ac:dyDescent="0.2">
      <c r="B21" s="38"/>
      <c r="C21" s="33"/>
      <c r="D21" s="40"/>
      <c r="E21" s="34"/>
      <c r="F21" s="34"/>
      <c r="G21" s="35"/>
      <c r="H21" s="34"/>
      <c r="I21" s="34"/>
      <c r="J21" s="40"/>
      <c r="K21" s="40"/>
      <c r="L21" s="59"/>
      <c r="M21" s="41"/>
    </row>
    <row r="22" spans="2:13" x14ac:dyDescent="0.2">
      <c r="B22" s="38"/>
      <c r="C22" s="33"/>
      <c r="D22" s="40"/>
      <c r="E22" s="34"/>
      <c r="F22" s="34"/>
      <c r="G22" s="35"/>
      <c r="H22" s="34"/>
      <c r="I22" s="34"/>
      <c r="J22" s="40"/>
      <c r="K22" s="59"/>
      <c r="L22" s="59"/>
      <c r="M22" s="41"/>
    </row>
    <row r="23" spans="2:13" x14ac:dyDescent="0.2">
      <c r="B23" s="38"/>
      <c r="C23" s="34"/>
      <c r="D23" s="40"/>
      <c r="E23" s="34"/>
      <c r="F23" s="34"/>
      <c r="G23" s="35"/>
      <c r="H23" s="34"/>
      <c r="I23" s="34"/>
      <c r="J23" s="40"/>
      <c r="K23" s="59"/>
      <c r="L23" s="59"/>
      <c r="M23" s="41"/>
    </row>
    <row r="24" spans="2:13" x14ac:dyDescent="0.2">
      <c r="B24" s="38"/>
      <c r="C24" s="34"/>
      <c r="D24" s="40"/>
      <c r="E24" s="34"/>
      <c r="F24" s="34"/>
      <c r="G24" s="35"/>
      <c r="H24" s="34"/>
      <c r="I24" s="34"/>
      <c r="J24" s="40"/>
      <c r="K24" s="59"/>
      <c r="L24" s="59"/>
      <c r="M24" s="41"/>
    </row>
    <row r="25" spans="2:13" x14ac:dyDescent="0.2">
      <c r="B25" s="38"/>
      <c r="C25" s="33"/>
      <c r="D25" s="40"/>
      <c r="E25" s="34"/>
      <c r="F25" s="34"/>
      <c r="G25" s="35"/>
      <c r="H25" s="34"/>
      <c r="I25" s="34"/>
      <c r="J25" s="40"/>
      <c r="K25" s="40"/>
      <c r="L25" s="59"/>
      <c r="M25" s="41"/>
    </row>
    <row r="26" spans="2:13" x14ac:dyDescent="0.2">
      <c r="B26" s="38"/>
      <c r="C26" s="36"/>
      <c r="D26" s="40"/>
      <c r="E26" s="34"/>
      <c r="F26" s="34"/>
      <c r="G26" s="35"/>
      <c r="H26" s="39"/>
      <c r="I26" s="39"/>
      <c r="J26" s="40"/>
      <c r="K26" s="59"/>
      <c r="L26" s="37"/>
      <c r="M26" s="41"/>
    </row>
    <row r="27" spans="2:13" x14ac:dyDescent="0.2">
      <c r="B27" s="38"/>
      <c r="C27" s="36"/>
      <c r="D27" s="40"/>
      <c r="E27" s="34"/>
      <c r="F27" s="34"/>
      <c r="G27" s="35"/>
      <c r="H27" s="39"/>
      <c r="I27" s="39"/>
      <c r="J27" s="40"/>
      <c r="K27" s="59"/>
      <c r="L27" s="37"/>
      <c r="M27" s="41"/>
    </row>
    <row r="28" spans="2:13" x14ac:dyDescent="0.2">
      <c r="B28" s="38"/>
      <c r="C28" s="36"/>
      <c r="D28" s="40"/>
      <c r="E28" s="34"/>
      <c r="F28" s="34"/>
      <c r="G28" s="35"/>
      <c r="H28" s="39"/>
      <c r="I28" s="39"/>
      <c r="J28" s="40"/>
      <c r="K28" s="59"/>
      <c r="L28" s="37"/>
      <c r="M28" s="41"/>
    </row>
    <row r="29" spans="2:13" x14ac:dyDescent="0.2">
      <c r="B29" s="38"/>
      <c r="C29" s="43"/>
      <c r="D29" s="40"/>
      <c r="E29" s="34"/>
      <c r="F29" s="34"/>
      <c r="G29" s="35"/>
      <c r="H29" s="39"/>
      <c r="I29" s="39"/>
      <c r="J29" s="40"/>
      <c r="K29" s="40"/>
      <c r="L29" s="37"/>
      <c r="M29" s="41"/>
    </row>
    <row r="30" spans="2:13" x14ac:dyDescent="0.2">
      <c r="B30" s="38"/>
      <c r="C30" s="43"/>
      <c r="D30" s="59"/>
      <c r="E30" s="34"/>
      <c r="F30" s="34"/>
      <c r="G30" s="35"/>
      <c r="H30" s="39"/>
      <c r="I30" s="39"/>
      <c r="J30" s="40"/>
      <c r="K30" s="59"/>
      <c r="L30" s="37"/>
      <c r="M30" s="41"/>
    </row>
    <row r="31" spans="2:13" x14ac:dyDescent="0.2">
      <c r="B31" s="38"/>
      <c r="C31" s="36"/>
      <c r="D31" s="59"/>
      <c r="E31" s="34"/>
      <c r="F31" s="34"/>
      <c r="G31" s="35"/>
      <c r="H31" s="39"/>
      <c r="I31" s="39"/>
      <c r="J31" s="40"/>
      <c r="K31" s="59"/>
      <c r="L31" s="37"/>
      <c r="M31" s="41"/>
    </row>
    <row r="32" spans="2:13" x14ac:dyDescent="0.2">
      <c r="B32" s="38"/>
      <c r="C32" s="36"/>
      <c r="D32" s="59"/>
      <c r="E32" s="34"/>
      <c r="F32" s="34"/>
      <c r="G32" s="35"/>
      <c r="H32" s="39"/>
      <c r="I32" s="39"/>
      <c r="J32" s="40"/>
      <c r="K32" s="59"/>
      <c r="L32" s="37"/>
      <c r="M32" s="41"/>
    </row>
    <row r="33" spans="1:13" x14ac:dyDescent="0.2">
      <c r="B33" s="38"/>
      <c r="C33" s="36"/>
      <c r="D33" s="40"/>
      <c r="E33" s="34"/>
      <c r="F33" s="34"/>
      <c r="G33" s="35"/>
      <c r="H33" s="39"/>
      <c r="I33" s="39"/>
      <c r="J33" s="40"/>
      <c r="K33" s="59"/>
      <c r="L33" s="59"/>
      <c r="M33" s="41"/>
    </row>
    <row r="34" spans="1:13" x14ac:dyDescent="0.2">
      <c r="B34" s="38"/>
      <c r="C34" s="36"/>
      <c r="D34" s="47"/>
      <c r="E34" s="34"/>
      <c r="F34" s="34"/>
      <c r="G34" s="35"/>
      <c r="H34" s="39"/>
      <c r="I34" s="39"/>
      <c r="J34" s="40"/>
      <c r="K34" s="59"/>
      <c r="L34" s="59"/>
      <c r="M34" s="41"/>
    </row>
    <row r="35" spans="1:13" x14ac:dyDescent="0.2">
      <c r="B35" s="38"/>
      <c r="C35" s="39"/>
      <c r="D35" s="47"/>
      <c r="E35" s="34"/>
      <c r="F35" s="34"/>
      <c r="G35" s="35"/>
      <c r="H35" s="39"/>
      <c r="I35" s="39"/>
      <c r="J35" s="40"/>
      <c r="K35" s="59"/>
      <c r="L35" s="59"/>
      <c r="M35" s="41"/>
    </row>
    <row r="36" spans="1:13" x14ac:dyDescent="0.2">
      <c r="B36" s="38"/>
      <c r="C36" s="36"/>
      <c r="D36" s="47"/>
      <c r="E36" s="34"/>
      <c r="F36" s="34"/>
      <c r="G36" s="35"/>
      <c r="H36" s="39"/>
      <c r="I36" s="39"/>
      <c r="J36" s="40"/>
      <c r="K36" s="59"/>
      <c r="L36" s="59"/>
      <c r="M36" s="41"/>
    </row>
    <row r="37" spans="1:13" x14ac:dyDescent="0.2">
      <c r="B37" s="38"/>
      <c r="C37" s="36"/>
      <c r="D37" s="47"/>
      <c r="E37" s="34"/>
      <c r="F37" s="34"/>
      <c r="G37" s="35"/>
      <c r="H37" s="39"/>
      <c r="I37" s="39"/>
      <c r="J37" s="40"/>
      <c r="K37" s="59"/>
      <c r="L37" s="59"/>
      <c r="M37" s="41"/>
    </row>
    <row r="38" spans="1:13" x14ac:dyDescent="0.2">
      <c r="B38" s="38"/>
      <c r="C38" s="43"/>
      <c r="D38" s="47"/>
      <c r="E38" s="34"/>
      <c r="F38" s="34"/>
      <c r="G38" s="35"/>
      <c r="H38" s="39"/>
      <c r="I38" s="39"/>
      <c r="J38" s="40"/>
      <c r="K38" s="59"/>
      <c r="L38" s="59"/>
      <c r="M38" s="41"/>
    </row>
    <row r="39" spans="1:13" x14ac:dyDescent="0.2">
      <c r="B39" s="38"/>
      <c r="C39" s="36"/>
      <c r="D39" s="47"/>
      <c r="E39" s="34"/>
      <c r="F39" s="34"/>
      <c r="G39" s="35"/>
      <c r="H39" s="39"/>
      <c r="I39" s="39"/>
      <c r="J39" s="40"/>
      <c r="K39" s="59"/>
      <c r="L39" s="59"/>
      <c r="M39" s="41"/>
    </row>
    <row r="40" spans="1:13" x14ac:dyDescent="0.2">
      <c r="B40" s="38"/>
      <c r="C40" s="36"/>
      <c r="D40" s="47"/>
      <c r="E40" s="34"/>
      <c r="F40" s="34"/>
      <c r="G40" s="35"/>
      <c r="H40" s="39"/>
      <c r="I40" s="39"/>
      <c r="J40" s="40"/>
      <c r="K40" s="59"/>
      <c r="L40" s="59"/>
      <c r="M40" s="41"/>
    </row>
    <row r="41" spans="1:13" x14ac:dyDescent="0.2">
      <c r="B41" s="38"/>
      <c r="C41" s="36"/>
      <c r="D41" s="47"/>
      <c r="E41" s="34"/>
      <c r="F41" s="34"/>
      <c r="G41" s="35"/>
      <c r="H41" s="39"/>
      <c r="I41" s="39"/>
      <c r="J41" s="40"/>
      <c r="K41" s="59"/>
      <c r="L41" s="59"/>
      <c r="M41" s="41"/>
    </row>
    <row r="42" spans="1:13" x14ac:dyDescent="0.2">
      <c r="B42" s="38"/>
      <c r="C42" s="36"/>
      <c r="D42" s="47"/>
      <c r="E42" s="34"/>
      <c r="F42" s="34"/>
      <c r="G42" s="35"/>
      <c r="H42" s="39"/>
      <c r="I42" s="39"/>
      <c r="J42" s="40"/>
      <c r="K42" s="59"/>
      <c r="L42" s="59"/>
      <c r="M42" s="41"/>
    </row>
    <row r="43" spans="1:13" x14ac:dyDescent="0.2">
      <c r="B43" s="38"/>
      <c r="C43" s="36"/>
      <c r="D43" s="47"/>
      <c r="E43" s="34"/>
      <c r="F43" s="34"/>
      <c r="G43" s="35"/>
      <c r="H43" s="39"/>
      <c r="I43" s="39"/>
      <c r="J43" s="40"/>
      <c r="K43" s="59"/>
      <c r="L43" s="59"/>
      <c r="M43" s="41"/>
    </row>
    <row r="44" spans="1:13" x14ac:dyDescent="0.2">
      <c r="A44" s="44"/>
      <c r="B44" s="38"/>
      <c r="C44" s="43"/>
      <c r="D44" s="40"/>
      <c r="E44" s="34"/>
      <c r="F44" s="34"/>
      <c r="G44" s="35"/>
      <c r="H44" s="39"/>
      <c r="I44" s="39"/>
      <c r="J44" s="63"/>
      <c r="K44" s="59"/>
      <c r="L44" s="37"/>
      <c r="M44" s="41"/>
    </row>
    <row r="45" spans="1:13" x14ac:dyDescent="0.2">
      <c r="B45" s="38"/>
      <c r="C45" s="43"/>
      <c r="D45" s="40"/>
      <c r="E45" s="34"/>
      <c r="F45" s="34"/>
      <c r="G45" s="35"/>
      <c r="H45" s="39"/>
      <c r="I45" s="39"/>
      <c r="J45" s="37"/>
      <c r="K45" s="40"/>
      <c r="L45" s="37"/>
      <c r="M45" s="41"/>
    </row>
    <row r="46" spans="1:13" x14ac:dyDescent="0.2">
      <c r="B46" s="38"/>
      <c r="C46" s="43"/>
      <c r="D46" s="40"/>
      <c r="E46" s="34"/>
      <c r="F46" s="34"/>
      <c r="G46" s="35"/>
      <c r="H46" s="39"/>
      <c r="I46" s="39"/>
      <c r="J46" s="37"/>
      <c r="K46" s="59"/>
      <c r="L46" s="37"/>
      <c r="M46" s="41"/>
    </row>
    <row r="47" spans="1:13" x14ac:dyDescent="0.2">
      <c r="B47" s="38"/>
      <c r="C47" s="43"/>
      <c r="D47" s="40"/>
      <c r="E47" s="34"/>
      <c r="F47" s="34"/>
      <c r="G47" s="35"/>
      <c r="H47" s="39"/>
      <c r="I47" s="39"/>
      <c r="J47" s="37"/>
      <c r="K47" s="59"/>
      <c r="L47" s="37"/>
      <c r="M47" s="41"/>
    </row>
    <row r="48" spans="1:13" x14ac:dyDescent="0.2">
      <c r="B48" s="38"/>
      <c r="C48" s="36"/>
      <c r="D48" s="47"/>
      <c r="E48" s="34"/>
      <c r="F48" s="34"/>
      <c r="G48" s="35"/>
      <c r="H48" s="39"/>
      <c r="I48" s="39"/>
      <c r="J48" s="37"/>
      <c r="K48" s="59"/>
      <c r="L48" s="37"/>
      <c r="M48" s="41"/>
    </row>
    <row r="49" spans="2:13" x14ac:dyDescent="0.2">
      <c r="B49" s="71"/>
      <c r="C49" s="67"/>
      <c r="D49" s="67"/>
      <c r="E49" s="67"/>
      <c r="F49" s="67"/>
      <c r="G49" s="67"/>
      <c r="H49" s="67"/>
      <c r="I49" s="67"/>
      <c r="J49" s="67"/>
      <c r="K49" s="67"/>
      <c r="L49" s="68"/>
      <c r="M49" s="72"/>
    </row>
    <row r="50" spans="2:13" ht="13.5" thickBot="1" x14ac:dyDescent="0.25">
      <c r="B50" s="73"/>
      <c r="C50" s="74"/>
      <c r="D50" s="74"/>
      <c r="E50" s="74"/>
      <c r="F50" s="74"/>
      <c r="G50" s="74"/>
      <c r="H50" s="74"/>
      <c r="I50" s="74"/>
      <c r="J50" s="74"/>
      <c r="K50" s="74"/>
      <c r="L50" s="75"/>
      <c r="M50" s="76"/>
    </row>
    <row r="56" spans="2:13" x14ac:dyDescent="0.2">
      <c r="M56" s="45">
        <v>65000</v>
      </c>
    </row>
    <row r="57" spans="2:13" x14ac:dyDescent="0.2">
      <c r="M57" s="46">
        <f>+M49*M56</f>
        <v>0</v>
      </c>
    </row>
  </sheetData>
  <mergeCells count="1">
    <mergeCell ref="C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8"/>
  <sheetViews>
    <sheetView topLeftCell="A40" workbookViewId="0">
      <selection activeCell="C51" sqref="C51"/>
    </sheetView>
  </sheetViews>
  <sheetFormatPr baseColWidth="10" defaultRowHeight="15" x14ac:dyDescent="0.25"/>
  <cols>
    <col min="1" max="1" width="43" customWidth="1"/>
    <col min="2" max="2" width="11.42578125" customWidth="1"/>
    <col min="3" max="3" width="17.7109375" bestFit="1" customWidth="1"/>
    <col min="4" max="4" width="14.5703125" bestFit="1" customWidth="1"/>
    <col min="5" max="5" width="27.85546875" bestFit="1" customWidth="1"/>
    <col min="6" max="6" width="18.140625" bestFit="1" customWidth="1"/>
  </cols>
  <sheetData>
    <row r="1" spans="1:2" ht="33.75" customHeight="1" x14ac:dyDescent="0.25">
      <c r="A1" s="22" t="s">
        <v>258</v>
      </c>
      <c r="B1" s="21" t="s">
        <v>254</v>
      </c>
    </row>
    <row r="2" spans="1:2" ht="30" x14ac:dyDescent="0.25">
      <c r="A2" s="1" t="s">
        <v>1</v>
      </c>
      <c r="B2" s="18" t="e">
        <f>+#REF!</f>
        <v>#REF!</v>
      </c>
    </row>
    <row r="3" spans="1:2" x14ac:dyDescent="0.25">
      <c r="A3" s="1" t="s">
        <v>2</v>
      </c>
      <c r="B3" s="18" t="e">
        <f>+#REF!</f>
        <v>#REF!</v>
      </c>
    </row>
    <row r="4" spans="1:2" x14ac:dyDescent="0.25">
      <c r="A4" s="1" t="s">
        <v>3</v>
      </c>
      <c r="B4" s="18" t="e">
        <f>+#REF!</f>
        <v>#REF!</v>
      </c>
    </row>
    <row r="5" spans="1:2" x14ac:dyDescent="0.25">
      <c r="A5" s="24"/>
    </row>
    <row r="7" spans="1:2" ht="51" x14ac:dyDescent="0.25">
      <c r="A7" s="17" t="s">
        <v>259</v>
      </c>
      <c r="B7" s="21" t="s">
        <v>254</v>
      </c>
    </row>
    <row r="8" spans="1:2" ht="30" x14ac:dyDescent="0.25">
      <c r="A8" s="20" t="s">
        <v>26</v>
      </c>
      <c r="B8" s="23" t="e">
        <f>+#REF!</f>
        <v>#REF!</v>
      </c>
    </row>
    <row r="9" spans="1:2" ht="30" x14ac:dyDescent="0.25">
      <c r="A9" s="20" t="s">
        <v>31</v>
      </c>
      <c r="B9" s="23" t="e">
        <f>+#REF!</f>
        <v>#REF!</v>
      </c>
    </row>
    <row r="10" spans="1:2" x14ac:dyDescent="0.25">
      <c r="A10" s="20" t="s">
        <v>36</v>
      </c>
      <c r="B10" s="23" t="e">
        <f>+#REF!</f>
        <v>#REF!</v>
      </c>
    </row>
    <row r="11" spans="1:2" x14ac:dyDescent="0.25">
      <c r="A11" s="20" t="s">
        <v>51</v>
      </c>
      <c r="B11" s="23" t="e">
        <f>+#REF!</f>
        <v>#REF!</v>
      </c>
    </row>
    <row r="12" spans="1:2" x14ac:dyDescent="0.25">
      <c r="A12" s="20" t="s">
        <v>56</v>
      </c>
      <c r="B12" s="23" t="e">
        <f>+#REF!</f>
        <v>#REF!</v>
      </c>
    </row>
    <row r="13" spans="1:2" x14ac:dyDescent="0.25">
      <c r="A13" s="20" t="s">
        <v>61</v>
      </c>
      <c r="B13" s="23" t="e">
        <f>+#REF!</f>
        <v>#REF!</v>
      </c>
    </row>
    <row r="14" spans="1:2" x14ac:dyDescent="0.25">
      <c r="A14" s="20" t="s">
        <v>66</v>
      </c>
      <c r="B14" s="23" t="e">
        <f>+#REF!</f>
        <v>#REF!</v>
      </c>
    </row>
    <row r="15" spans="1:2" x14ac:dyDescent="0.25">
      <c r="A15" s="20" t="s">
        <v>71</v>
      </c>
      <c r="B15" s="23" t="e">
        <f>+#REF!</f>
        <v>#REF!</v>
      </c>
    </row>
    <row r="16" spans="1:2" x14ac:dyDescent="0.25">
      <c r="A16" s="20" t="s">
        <v>76</v>
      </c>
      <c r="B16" s="23" t="e">
        <f>+#REF!</f>
        <v>#REF!</v>
      </c>
    </row>
    <row r="17" spans="1:2" x14ac:dyDescent="0.25">
      <c r="A17" s="20" t="s">
        <v>81</v>
      </c>
      <c r="B17" s="23" t="e">
        <f>+#REF!</f>
        <v>#REF!</v>
      </c>
    </row>
    <row r="18" spans="1:2" x14ac:dyDescent="0.25">
      <c r="A18" s="20" t="s">
        <v>86</v>
      </c>
      <c r="B18" s="23" t="e">
        <f>+#REF!</f>
        <v>#REF!</v>
      </c>
    </row>
    <row r="19" spans="1:2" x14ac:dyDescent="0.25">
      <c r="A19" s="20" t="s">
        <v>91</v>
      </c>
      <c r="B19" s="23" t="e">
        <f>+#REF!</f>
        <v>#REF!</v>
      </c>
    </row>
    <row r="20" spans="1:2" x14ac:dyDescent="0.25">
      <c r="A20" s="20" t="s">
        <v>96</v>
      </c>
      <c r="B20" s="23" t="e">
        <f>+#REF!</f>
        <v>#REF!</v>
      </c>
    </row>
    <row r="21" spans="1:2" x14ac:dyDescent="0.25">
      <c r="A21" s="20" t="s">
        <v>101</v>
      </c>
      <c r="B21" s="23" t="e">
        <f>+#REF!</f>
        <v>#REF!</v>
      </c>
    </row>
    <row r="22" spans="1:2" x14ac:dyDescent="0.25">
      <c r="A22" s="20" t="s">
        <v>106</v>
      </c>
      <c r="B22" s="23" t="e">
        <f>+#REF!</f>
        <v>#REF!</v>
      </c>
    </row>
    <row r="23" spans="1:2" x14ac:dyDescent="0.25">
      <c r="A23" s="20" t="s">
        <v>111</v>
      </c>
      <c r="B23" s="23" t="e">
        <f>+#REF!</f>
        <v>#REF!</v>
      </c>
    </row>
    <row r="24" spans="1:2" ht="30" x14ac:dyDescent="0.25">
      <c r="A24" s="20" t="s">
        <v>116</v>
      </c>
      <c r="B24" s="23" t="e">
        <f>+#REF!</f>
        <v>#REF!</v>
      </c>
    </row>
    <row r="25" spans="1:2" x14ac:dyDescent="0.25">
      <c r="A25" s="20" t="s">
        <v>121</v>
      </c>
      <c r="B25" s="23" t="e">
        <f>+#REF!</f>
        <v>#REF!</v>
      </c>
    </row>
    <row r="28" spans="1:2" ht="25.5" x14ac:dyDescent="0.25">
      <c r="A28" s="17" t="s">
        <v>260</v>
      </c>
      <c r="B28" s="17" t="s">
        <v>254</v>
      </c>
    </row>
    <row r="29" spans="1:2" x14ac:dyDescent="0.25">
      <c r="A29" s="20" t="s">
        <v>127</v>
      </c>
      <c r="B29" s="18" t="e">
        <f>+#REF!</f>
        <v>#REF!</v>
      </c>
    </row>
    <row r="30" spans="1:2" x14ac:dyDescent="0.25">
      <c r="A30" s="20" t="s">
        <v>132</v>
      </c>
      <c r="B30" s="18" t="e">
        <f>+#REF!</f>
        <v>#REF!</v>
      </c>
    </row>
    <row r="31" spans="1:2" x14ac:dyDescent="0.25">
      <c r="A31" s="20" t="s">
        <v>137</v>
      </c>
      <c r="B31" s="18" t="e">
        <f>+#REF!</f>
        <v>#REF!</v>
      </c>
    </row>
    <row r="32" spans="1:2" x14ac:dyDescent="0.25">
      <c r="A32" s="20" t="s">
        <v>142</v>
      </c>
      <c r="B32" s="18" t="e">
        <f>+#REF!</f>
        <v>#REF!</v>
      </c>
    </row>
    <row r="33" spans="1:2" x14ac:dyDescent="0.25">
      <c r="A33" s="20" t="s">
        <v>147</v>
      </c>
      <c r="B33" s="18" t="e">
        <f>+#REF!</f>
        <v>#REF!</v>
      </c>
    </row>
    <row r="34" spans="1:2" x14ac:dyDescent="0.25">
      <c r="A34" s="20" t="s">
        <v>152</v>
      </c>
      <c r="B34" s="18" t="e">
        <f>+#REF!</f>
        <v>#REF!</v>
      </c>
    </row>
    <row r="35" spans="1:2" x14ac:dyDescent="0.25">
      <c r="A35" s="20" t="s">
        <v>157</v>
      </c>
      <c r="B35" s="18" t="e">
        <f>+#REF!</f>
        <v>#REF!</v>
      </c>
    </row>
    <row r="36" spans="1:2" x14ac:dyDescent="0.25">
      <c r="A36" s="20" t="s">
        <v>162</v>
      </c>
      <c r="B36" s="18" t="e">
        <f>+#REF!</f>
        <v>#REF!</v>
      </c>
    </row>
    <row r="39" spans="1:2" ht="25.5" x14ac:dyDescent="0.25">
      <c r="A39" s="17" t="s">
        <v>261</v>
      </c>
      <c r="B39" s="21" t="s">
        <v>254</v>
      </c>
    </row>
    <row r="40" spans="1:2" x14ac:dyDescent="0.25">
      <c r="A40" s="20" t="s">
        <v>177</v>
      </c>
      <c r="B40" s="18" t="e">
        <f>+#REF!</f>
        <v>#REF!</v>
      </c>
    </row>
    <row r="41" spans="1:2" ht="30" x14ac:dyDescent="0.25">
      <c r="A41" s="20" t="s">
        <v>181</v>
      </c>
      <c r="B41" s="18" t="e">
        <f>+#REF!</f>
        <v>#REF!</v>
      </c>
    </row>
    <row r="42" spans="1:2" x14ac:dyDescent="0.25">
      <c r="A42" s="20" t="s">
        <v>186</v>
      </c>
      <c r="B42" s="18" t="e">
        <f>+#REF!</f>
        <v>#REF!</v>
      </c>
    </row>
    <row r="43" spans="1:2" x14ac:dyDescent="0.25">
      <c r="A43" s="20" t="s">
        <v>191</v>
      </c>
      <c r="B43" s="18" t="e">
        <f>+#REF!</f>
        <v>#REF!</v>
      </c>
    </row>
    <row r="44" spans="1:2" x14ac:dyDescent="0.25">
      <c r="A44" s="20" t="s">
        <v>196</v>
      </c>
      <c r="B44" s="18" t="e">
        <f>+#REF!</f>
        <v>#REF!</v>
      </c>
    </row>
    <row r="45" spans="1:2" x14ac:dyDescent="0.25">
      <c r="A45" s="20" t="s">
        <v>201</v>
      </c>
      <c r="B45" s="18" t="e">
        <f>+#REF!</f>
        <v>#REF!</v>
      </c>
    </row>
    <row r="46" spans="1:2" x14ac:dyDescent="0.25">
      <c r="A46" s="20" t="s">
        <v>206</v>
      </c>
      <c r="B46" s="18" t="e">
        <f>+#REF!</f>
        <v>#REF!</v>
      </c>
    </row>
    <row r="47" spans="1:2" x14ac:dyDescent="0.25">
      <c r="A47" s="20" t="s">
        <v>211</v>
      </c>
      <c r="B47" s="18" t="e">
        <f>+#REF!</f>
        <v>#REF!</v>
      </c>
    </row>
    <row r="48" spans="1:2" x14ac:dyDescent="0.25">
      <c r="A48" s="20" t="s">
        <v>216</v>
      </c>
      <c r="B48" s="18" t="e">
        <f>+#REF!</f>
        <v>#REF!</v>
      </c>
    </row>
    <row r="49" spans="1:2" x14ac:dyDescent="0.25">
      <c r="A49" s="20" t="s">
        <v>225</v>
      </c>
      <c r="B49" s="18" t="e">
        <f>+#REF!</f>
        <v>#REF!</v>
      </c>
    </row>
    <row r="51" spans="1:2" ht="38.25" x14ac:dyDescent="0.25">
      <c r="A51" s="17" t="s">
        <v>262</v>
      </c>
      <c r="B51" s="21" t="s">
        <v>254</v>
      </c>
    </row>
    <row r="52" spans="1:2" x14ac:dyDescent="0.25">
      <c r="A52" s="20" t="s">
        <v>228</v>
      </c>
      <c r="B52" s="18" t="e">
        <f>+#REF!</f>
        <v>#REF!</v>
      </c>
    </row>
    <row r="53" spans="1:2" x14ac:dyDescent="0.25">
      <c r="A53" s="20" t="s">
        <v>235</v>
      </c>
      <c r="B53" s="18" t="e">
        <f>+#REF!</f>
        <v>#REF!</v>
      </c>
    </row>
    <row r="54" spans="1:2" ht="30" x14ac:dyDescent="0.25">
      <c r="A54" s="20" t="s">
        <v>240</v>
      </c>
      <c r="B54" s="18" t="e">
        <f>+#REF!</f>
        <v>#REF!</v>
      </c>
    </row>
    <row r="56" spans="1:2" ht="25.5" x14ac:dyDescent="0.25">
      <c r="A56" s="17" t="s">
        <v>263</v>
      </c>
      <c r="B56" s="21" t="s">
        <v>254</v>
      </c>
    </row>
    <row r="57" spans="1:2" x14ac:dyDescent="0.25">
      <c r="A57" s="20" t="s">
        <v>244</v>
      </c>
      <c r="B57" s="23" t="e">
        <f>+#REF!</f>
        <v>#REF!</v>
      </c>
    </row>
    <row r="58" spans="1:2" x14ac:dyDescent="0.25">
      <c r="A58" s="20" t="s">
        <v>247</v>
      </c>
      <c r="B58" s="23"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CB6440B14429489C5017913E16EB1E" ma:contentTypeVersion="14" ma:contentTypeDescription="Crear nuevo documento." ma:contentTypeScope="" ma:versionID="26dfc364393f51d532fdd595e98951bd">
  <xsd:schema xmlns:xsd="http://www.w3.org/2001/XMLSchema" xmlns:xs="http://www.w3.org/2001/XMLSchema" xmlns:p="http://schemas.microsoft.com/office/2006/metadata/properties" xmlns:ns2="4b9b4d65-f45c-490f-9a60-1a05090cf4e0" xmlns:ns3="0ca496d9-f26b-42b3-993e-bda64e9da20b" targetNamespace="http://schemas.microsoft.com/office/2006/metadata/properties" ma:root="true" ma:fieldsID="7b84dd1cabc433d87d900f8c4c25eb1b" ns2:_="" ns3:_="">
    <xsd:import namespace="4b9b4d65-f45c-490f-9a60-1a05090cf4e0"/>
    <xsd:import namespace="0ca496d9-f26b-42b3-993e-bda64e9da2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b4d65-f45c-490f-9a60-1a05090cf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Location" ma:index="12" nillable="true" ma:displayName="Location" ma:hidden="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a496d9-f26b-42b3-993e-bda64e9da20b" elementFormDefault="qualified">
    <xsd:import namespace="http://schemas.microsoft.com/office/2006/documentManagement/types"/>
    <xsd:import namespace="http://schemas.microsoft.com/office/infopath/2007/PartnerControls"/>
    <xsd:element name="SharedWithUsers" ma:index="18"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709754-49D7-49A3-98E6-DCDCC18F6520}"/>
</file>

<file path=customXml/itemProps2.xml><?xml version="1.0" encoding="utf-8"?>
<ds:datastoreItem xmlns:ds="http://schemas.openxmlformats.org/officeDocument/2006/customXml" ds:itemID="{45D59246-8F0E-4AB7-B547-378FF9AA287D}"/>
</file>

<file path=customXml/itemProps3.xml><?xml version="1.0" encoding="utf-8"?>
<ds:datastoreItem xmlns:ds="http://schemas.openxmlformats.org/officeDocument/2006/customXml" ds:itemID="{788583F1-C1EC-4AF3-8CA8-BA28908001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47</vt:i4>
      </vt:variant>
    </vt:vector>
  </HeadingPairs>
  <TitlesOfParts>
    <vt:vector size="53" baseType="lpstr">
      <vt:lpstr>Lista de Datos</vt:lpstr>
      <vt:lpstr>Evaluación Estandares Minimo</vt:lpstr>
      <vt:lpstr>GRÁFICAS PHVA</vt:lpstr>
      <vt:lpstr>GRÁFICAS COMPONENTES</vt:lpstr>
      <vt:lpstr>Plan de trabajo</vt:lpstr>
      <vt:lpstr>Resumen</vt:lpstr>
      <vt:lpstr>A</vt:lpstr>
      <vt:lpstr>AA</vt:lpstr>
      <vt:lpstr>AB</vt:lpstr>
      <vt:lpstr>AC</vt:lpstr>
      <vt:lpstr>AD</vt:lpstr>
      <vt:lpstr>AE</vt:lpstr>
      <vt:lpstr>AF</vt:lpstr>
      <vt:lpstr>AG</vt:lpstr>
      <vt:lpstr>AH</vt:lpstr>
      <vt:lpstr>AI</vt:lpstr>
      <vt:lpstr>AJ</vt:lpstr>
      <vt:lpstr>AK</vt:lpstr>
      <vt:lpstr>AL</vt:lpstr>
      <vt:lpstr>AM</vt:lpstr>
      <vt:lpstr>AN</vt:lpstr>
      <vt:lpstr>AO</vt:lpstr>
      <vt:lpstr>AP</vt:lpstr>
      <vt:lpstr>AQ</vt:lpstr>
      <vt:lpstr>AR</vt:lpstr>
      <vt:lpstr>'Evaluación Estandares Minimo'!Área_de_impresión</vt:lpstr>
      <vt:lpstr>B</vt:lpstr>
      <vt:lpstr>Criterios</vt:lpstr>
      <vt:lpstr>D</vt:lpstr>
      <vt:lpstr>E</vt:lpstr>
      <vt:lpstr>FSG</vt:lpstr>
      <vt:lpstr>G</vt:lpstr>
      <vt:lpstr>H</vt:lpstr>
      <vt:lpstr>I</vt:lpstr>
      <vt:lpstr>J</vt:lpstr>
      <vt:lpstr>K</vt:lpstr>
      <vt:lpstr>L</vt:lpstr>
      <vt:lpstr>M</vt:lpstr>
      <vt:lpstr>N</vt:lpstr>
      <vt:lpstr>O</vt:lpstr>
      <vt:lpstr>P</vt:lpstr>
      <vt:lpstr>Porcentaje</vt:lpstr>
      <vt:lpstr>Q</vt:lpstr>
      <vt:lpstr>REQUISITOS</vt:lpstr>
      <vt:lpstr>RSG</vt:lpstr>
      <vt:lpstr>S</vt:lpstr>
      <vt:lpstr>T</vt:lpstr>
      <vt:lpstr>U</vt:lpstr>
      <vt:lpstr>V</vt:lpstr>
      <vt:lpstr>W</vt:lpstr>
      <vt:lpstr>X</vt:lpstr>
      <vt:lpstr>Y</vt:lpstr>
      <vt:lpstr>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Juandoqui</dc:creator>
  <cp:lastModifiedBy>USUARIO</cp:lastModifiedBy>
  <cp:lastPrinted>2021-02-21T16:31:25Z</cp:lastPrinted>
  <dcterms:created xsi:type="dcterms:W3CDTF">2014-12-02T14:49:38Z</dcterms:created>
  <dcterms:modified xsi:type="dcterms:W3CDTF">2021-04-25T15:56:00Z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0x0101009DCB6440B14429489C5017913E16EB1E</vt:lpwstr>
  </property>
</Properties>
</file>